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20" tabRatio="594" activeTab="0"/>
  </bookViews>
  <sheets>
    <sheet name="Plan 1" sheetId="1" r:id="rId1"/>
    <sheet name="Planilha1" sheetId="2" r:id="rId2"/>
  </sheets>
  <definedNames>
    <definedName name="_xlnm.Print_Area" localSheetId="0">'Plan 1'!$A$1:$K$369</definedName>
    <definedName name="_xlnm.Print_Titles" localSheetId="0">'Plan 1'!$12:$13</definedName>
  </definedNames>
  <calcPr fullCalcOnLoad="1" fullPrecision="0"/>
</workbook>
</file>

<file path=xl/sharedStrings.xml><?xml version="1.0" encoding="utf-8"?>
<sst xmlns="http://schemas.openxmlformats.org/spreadsheetml/2006/main" count="1068" uniqueCount="621">
  <si>
    <t>1.1</t>
  </si>
  <si>
    <t>1.2</t>
  </si>
  <si>
    <t>PLANILHA DE ORÇAMENTOS - COMPRA DE MATERIAIS E/OU SERVIÇOS</t>
  </si>
  <si>
    <t>ITEM</t>
  </si>
  <si>
    <t>DESCRIÇÃO</t>
  </si>
  <si>
    <t>QUANT.</t>
  </si>
  <si>
    <t>UNID.</t>
  </si>
  <si>
    <t>PREÇO UNITÁRIO</t>
  </si>
  <si>
    <t>PREÇO TOTAL</t>
  </si>
  <si>
    <t>MATERIAL</t>
  </si>
  <si>
    <t>MÃO DE OBRA</t>
  </si>
  <si>
    <t>1.0</t>
  </si>
  <si>
    <t>OBRAS CIVIS</t>
  </si>
  <si>
    <t>2.1</t>
  </si>
  <si>
    <t>SUBTOTAL OBRAS CIVIS</t>
  </si>
  <si>
    <t>m²</t>
  </si>
  <si>
    <t>x,xx</t>
  </si>
  <si>
    <t>m</t>
  </si>
  <si>
    <t>1.3</t>
  </si>
  <si>
    <t>1.4</t>
  </si>
  <si>
    <t>1.5</t>
  </si>
  <si>
    <t>1.6</t>
  </si>
  <si>
    <t>1.7</t>
  </si>
  <si>
    <t>3.1</t>
  </si>
  <si>
    <t>3.2</t>
  </si>
  <si>
    <t>2.2</t>
  </si>
  <si>
    <t>2.3</t>
  </si>
  <si>
    <t>2.4</t>
  </si>
  <si>
    <t>3.3</t>
  </si>
  <si>
    <t>4.1</t>
  </si>
  <si>
    <t>5.1</t>
  </si>
  <si>
    <t>5.2</t>
  </si>
  <si>
    <t>6.1</t>
  </si>
  <si>
    <t>I</t>
  </si>
  <si>
    <t>II</t>
  </si>
  <si>
    <t>PREÇO UNITÁRIO COM BDI</t>
  </si>
  <si>
    <t xml:space="preserve">BDI </t>
  </si>
  <si>
    <t xml:space="preserve">  CC (      )    TP (      )    CP(      )   </t>
  </si>
  <si>
    <t>PROPONENTE</t>
  </si>
  <si>
    <t>NOME:</t>
  </si>
  <si>
    <t>TELEFONE:</t>
  </si>
  <si>
    <t>CAU/CREA:</t>
  </si>
  <si>
    <t>EMAIL:</t>
  </si>
  <si>
    <t>Tubo em aço inox, H = mobiliário até o forro, com estrutura de sustentação fixada na laje superior, Ø 3".</t>
  </si>
  <si>
    <t>unid.</t>
  </si>
  <si>
    <t xml:space="preserve">Vidro incolor 6mm </t>
  </si>
  <si>
    <t>Filme venetian 10mm x 4mm combinado c/ jateado 50% parte superior para divisor de sigilo caixas e do Divisor de ambientes.</t>
  </si>
  <si>
    <t>Capa assentos preferenciais</t>
  </si>
  <si>
    <t>Limpeza permanente da obra</t>
  </si>
  <si>
    <t>6.2</t>
  </si>
  <si>
    <t>Limpeza final da obra</t>
  </si>
  <si>
    <t>INSTALAÇÕES ELÉTRICAS/ TRANSMISSÃO DE DADOS</t>
  </si>
  <si>
    <t>1.8</t>
  </si>
  <si>
    <t>1.9</t>
  </si>
  <si>
    <t>1.10</t>
  </si>
  <si>
    <t>1.11</t>
  </si>
  <si>
    <t>1.12</t>
  </si>
  <si>
    <t>1.13</t>
  </si>
  <si>
    <t>1.14</t>
  </si>
  <si>
    <t>1.15</t>
  </si>
  <si>
    <t>2.5</t>
  </si>
  <si>
    <t>SUBTOTAL INSTALAÇÕES ELÉTRICAS</t>
  </si>
  <si>
    <t>DIVISOR DE SIGILO</t>
  </si>
  <si>
    <t>PROGRAMAÇÃO VISUAL INTERNA</t>
  </si>
  <si>
    <t>PORTA CARTAZES</t>
  </si>
  <si>
    <t>2.6</t>
  </si>
  <si>
    <t>Retirada de Porta Cartazes antigos</t>
  </si>
  <si>
    <t>INSTALAÇÃO DE DIVISOR DE SIGILO E SERVIÇOS COMPLEMENTARES</t>
  </si>
  <si>
    <t>Esquadria em alumínio l.30 (30001) Estruturada em tubos de alumínio (TG- 018) Fechamento nas extremidades em 45 grau e intervalos de topo conforme projeto para divisor de sigilo caixas e divisor de ambientes</t>
  </si>
  <si>
    <t>Filme venetian 10mm x 4mm para Divisor de ambientes.</t>
  </si>
  <si>
    <t>Cabo UTP cat. 5 (isolamento baixa emissão de gases)</t>
  </si>
  <si>
    <t>Cabo unipolar tipo flexível, livre de halogêneo, antichama, 750V, seção 2,5 mm2.</t>
  </si>
  <si>
    <t>Canaleta alumínio 73x25 dupla c/ tampa de encaixe - branca</t>
  </si>
  <si>
    <t>Caixa de alumínio 100x100x50mm específica de canaleta de alumínio</t>
  </si>
  <si>
    <t>Curva 90º metálica especifica de canaleta de alumínio -73x25mm</t>
  </si>
  <si>
    <t>Tampa terminal em ABS para canaleta dupla Dutotec 73x25mm - branca</t>
  </si>
  <si>
    <t>Eletroduto ferro diâmetro 25 mm pintado de branco</t>
  </si>
  <si>
    <t>Caixa de passagem c/ tampa cega tipo condulete diam 25mm pintado de branco</t>
  </si>
  <si>
    <t>Conector box curvo diam 25mm, com arruela e bucha de 1".</t>
  </si>
  <si>
    <t>Mini disjuntor Siemens 5SX1 monopolar 16A</t>
  </si>
  <si>
    <t>Derivação saída 2 eletrodutos 1" p/Canaleta de Alumínio de 73x25mm</t>
  </si>
  <si>
    <t>Patch Cord 2,5m Azul (Conexão da CPU da TV Corporativa)</t>
  </si>
  <si>
    <t>Conector RJ45 Macho Cat. 5e para crimpar cabo no Rack e ligar direto ao Switch.</t>
  </si>
  <si>
    <t>2.7</t>
  </si>
  <si>
    <t>3.4</t>
  </si>
  <si>
    <t>3.5</t>
  </si>
  <si>
    <t>Derivação saída 3 eletrodutos 1" p/Canaleta de Alumínio de 73x25mm</t>
  </si>
  <si>
    <t>pç</t>
  </si>
  <si>
    <t>3.6</t>
  </si>
  <si>
    <t>CD TIMER</t>
  </si>
  <si>
    <t xml:space="preserve"> m</t>
  </si>
  <si>
    <t>4.2</t>
  </si>
  <si>
    <t>4.3</t>
  </si>
  <si>
    <t>Timer programável Bivolt COEL RSTS20</t>
  </si>
  <si>
    <t>4.4</t>
  </si>
  <si>
    <t>Contactora WEG CWM18 A</t>
  </si>
  <si>
    <t>4.5</t>
  </si>
  <si>
    <t>Contactora WEG CWM25 A - Ar Condicionado</t>
  </si>
  <si>
    <t>4.6</t>
  </si>
  <si>
    <t>Quadro de comando com dimensões mínimas de 500x400x200mm, com canaleta de PVC e trilhos para fixação dos equipamentos - CD-Timer</t>
  </si>
  <si>
    <t>SERVIÇOS COMPLEMENTARES ELÉTRICA/AUTOMAÇÃO/TELEFÔNICO</t>
  </si>
  <si>
    <t>Certificação dos Cabos de Rede UTP Cat. 5E</t>
  </si>
  <si>
    <t>Desinstalar e instalar de TV no armário divisor de sigilo</t>
  </si>
  <si>
    <t>6.3</t>
  </si>
  <si>
    <t>cj</t>
  </si>
  <si>
    <t>5.3</t>
  </si>
  <si>
    <t>5.4</t>
  </si>
  <si>
    <t>5.5</t>
  </si>
  <si>
    <t>5.6</t>
  </si>
  <si>
    <t>INSTALAÇÕES DE ILUMINAÇÃO DE EMERGÊNCIA</t>
  </si>
  <si>
    <t>7.1</t>
  </si>
  <si>
    <t>7.2</t>
  </si>
  <si>
    <t>7.3</t>
  </si>
  <si>
    <t>7.4</t>
  </si>
  <si>
    <t>8.1</t>
  </si>
  <si>
    <t>8.2</t>
  </si>
  <si>
    <t>5.7</t>
  </si>
  <si>
    <t>Cabo unipolar tipo flexível, livre de halogêneo, antichama, 750V, seção 1,0 mm2.</t>
  </si>
  <si>
    <t>Unid.</t>
  </si>
  <si>
    <t>P S 1 - AUTOATENDIMENTO</t>
  </si>
  <si>
    <t>P S 4 - PREFERENCIAL</t>
  </si>
  <si>
    <t>Suporte Dutotec Branco com um RJ 45 fêmea para lógica mais dois blocos cegos ou  equivalente para instalação no móvel divisor de sigilo.</t>
  </si>
  <si>
    <t>A</t>
  </si>
  <si>
    <t>SALA DE AUTOATENDIMENTO</t>
  </si>
  <si>
    <t>9.1</t>
  </si>
  <si>
    <t>9.2</t>
  </si>
  <si>
    <t>ENCARGOS SOCIAIS - SINAPI-RS OUT/2018</t>
  </si>
  <si>
    <t>Desinstalar e instalar do Monitor de senha no armário divisor de sigilo</t>
  </si>
  <si>
    <t>Suporte para canaleta de alumínio p/três blocos com, duas tomadas tipo bloco NBR-20A (preta), mais um bloco cego.</t>
  </si>
  <si>
    <t xml:space="preserve">Módulo Autônomo de emergência com dois faróis de 32Led´s cada e bateria 12v-7Ah com extensão para instalação dos faróis em separado na sala do Autoatendimento + suporte metálico p/ fixação da bateria </t>
  </si>
  <si>
    <t>Desmontagem elétrico e lógico de módulos de caixas</t>
  </si>
  <si>
    <r>
      <t xml:space="preserve">2. ENDEREÇO DE EXECUÇÃO/ENTREGA: </t>
    </r>
    <r>
      <rPr>
        <sz val="10"/>
        <rFont val="Calibri"/>
        <family val="2"/>
      </rPr>
      <t>Conforme Termo de Referência</t>
    </r>
  </si>
  <si>
    <r>
      <t xml:space="preserve">3. PRAZO DE EXECUÇÃO/ENTREGA: </t>
    </r>
    <r>
      <rPr>
        <sz val="10"/>
        <rFont val="Calibri"/>
        <family val="2"/>
      </rPr>
      <t>Conforme Termo de Referência</t>
    </r>
  </si>
  <si>
    <r>
      <t xml:space="preserve">4. HORÁRIO PARA EXECUÇÃO/ENTREGA: </t>
    </r>
    <r>
      <rPr>
        <sz val="10"/>
        <rFont val="Calibri"/>
        <family val="2"/>
      </rPr>
      <t>Conforme Termo de Referência</t>
    </r>
  </si>
  <si>
    <r>
      <t>5. CONDIÇÕES DE PAGAMENTO:</t>
    </r>
    <r>
      <rPr>
        <sz val="10"/>
        <rFont val="Calibri"/>
        <family val="2"/>
      </rPr>
      <t xml:space="preserve"> Conforme Termo de Referência</t>
    </r>
  </si>
  <si>
    <t>ESQUADRIAS</t>
  </si>
  <si>
    <t>AG. CARLOS BARBOSA</t>
  </si>
  <si>
    <t>SERVIÇOS PRELIMINARES</t>
  </si>
  <si>
    <t>Demolições:</t>
  </si>
  <si>
    <t>conj.</t>
  </si>
  <si>
    <t>Retirada e descarte:</t>
  </si>
  <si>
    <t>m³</t>
  </si>
  <si>
    <t>FORRO</t>
  </si>
  <si>
    <t>Selador (aplicado na laje e alvenaria internas - recomposição)</t>
  </si>
  <si>
    <t>11.1</t>
  </si>
  <si>
    <t>ADESIVOS - Fornecimento e instalação, conforme Manual de Programação Visual:</t>
  </si>
  <si>
    <t>A1LP - LOGO</t>
  </si>
  <si>
    <t>A2PO - Passa objetos</t>
  </si>
  <si>
    <t>A3 SIA - ACESSIBILIDADE</t>
  </si>
  <si>
    <t>A4 SIA - CÃO GUIA</t>
  </si>
  <si>
    <t>PP1 - PRIV</t>
  </si>
  <si>
    <t>PP3 - NBK</t>
  </si>
  <si>
    <t>PP6 - COPA</t>
  </si>
  <si>
    <t>ACESSIBILIDADE</t>
  </si>
  <si>
    <t>13.1</t>
  </si>
  <si>
    <t>13.2</t>
  </si>
  <si>
    <t>DIVERSOS</t>
  </si>
  <si>
    <t>Montagem e arredamento de móveis para adaptação ao leiaute final</t>
  </si>
  <si>
    <t>Esquadria metálica atrás dos cashes</t>
  </si>
  <si>
    <t>Forro de gesso</t>
  </si>
  <si>
    <t>Carpete - com remoção de cola e limpeza total do piso</t>
  </si>
  <si>
    <t>Retirada para reaproveitamento:</t>
  </si>
  <si>
    <t>Tinta epóxi para alvenaria, na parede dos banheiros, cor branco. Duas demãos</t>
  </si>
  <si>
    <t>Reaproveitamento de azulejos retirados, incluindo rejunte branco, para recomposição de peças nos banheiros.</t>
  </si>
  <si>
    <t>Cortinas de tecido e trilho</t>
  </si>
  <si>
    <t>Peças de madeira e estrutura que cobre o vão de luz para o subsolo</t>
  </si>
  <si>
    <t>Limpeza do reservatório superior</t>
  </si>
  <si>
    <t>Térreo:</t>
  </si>
  <si>
    <t>Subsolo:</t>
  </si>
  <si>
    <t>Azulejos brancos dos banheiros (subsolo) - remover cuidadosamente as peças que estão soltas. Manter azulejos até altura de 2,15m.</t>
  </si>
  <si>
    <t>Terraço e Cobertura:</t>
  </si>
  <si>
    <t>REVESTIMENTOS</t>
  </si>
  <si>
    <t>Recomposição da paredes internas e externas após passagem de tubulações de ar-condicionado</t>
  </si>
  <si>
    <t>Demolição de blocos de tijolos / concreto, usados como base para torre e bombas</t>
  </si>
  <si>
    <t>Retirada do piso cerâmico, proteção mecânica e manta asfáltica do terraço da  torre do ar-condicionado até o contrapiso.</t>
  </si>
  <si>
    <t xml:space="preserve">Painéis fixos de Vidro temperado, para fechamento na lateral da escada, do peitoril ao teto, e=10mm. Junta seca entre as peças - com perfis </t>
  </si>
  <si>
    <t>Porta em vidro temperado e=10mm, medidas 90x210, completa com ferragens.</t>
  </si>
  <si>
    <t>Paredes em gesso acartonado, conforme leiaute</t>
  </si>
  <si>
    <t>Retirada e descarte de divisórias leves e porta, conforme leiaute</t>
  </si>
  <si>
    <t>Limpeza de calhas</t>
  </si>
  <si>
    <t>Recomposição de vidro na janela do piso superior. Transparente, 4mm.</t>
  </si>
  <si>
    <t>PAREDES</t>
  </si>
  <si>
    <t>Subsolo</t>
  </si>
  <si>
    <r>
      <t xml:space="preserve">Fornecimento e instalação de armário em MDF 18mm acabamento melamínico cor Laca Branca. </t>
    </r>
    <r>
      <rPr>
        <b/>
        <sz val="10"/>
        <rFont val="Calibri"/>
        <family val="2"/>
      </rPr>
      <t>(P=35cm x  H=190cm x L=110 cm)</t>
    </r>
    <r>
      <rPr>
        <sz val="10"/>
        <rFont val="Calibri"/>
        <family val="2"/>
      </rPr>
      <t xml:space="preserve"> fixado ao chão c/ cantoneiras de alumínio (CT-026) parafusos de inox, conforme projeto.</t>
    </r>
  </si>
  <si>
    <t>PC Tarifas - 54x74 (6 unidades no interior da agência e 2 unidades na SAA - fixadas na esquadria de alumínio)</t>
  </si>
  <si>
    <t>PC INFORMA - Porta cartaz TOTEM - para instalação de 8 cartazes 44 x 31,5 cm - em acrílico GL GELO 982 Translúcido 6mm, em "V", Medidas 1900x480mm + 08 bolsas de Acrílico 3mm, com suporte em "U" em alumínio 9 branco.  Fixação e acabamentos conforme projeto ARTCRIL.</t>
  </si>
  <si>
    <t>PC TARIFAS - Porta cartaz TOTEM - para instalação de 4 cartazes 44x60,5cm - em acrílico GL GELO 982 Translúcido 6mm, em "V", Medidas 1900x480mm + 04 bolsas de Acrílico 3mm, com suporte em "U" em alumínio 9 branco.  Fixação e acabamentos conforme projeto ARTCRIL.</t>
  </si>
  <si>
    <t>Retirada de placas de piso tátil</t>
  </si>
  <si>
    <t>xx,xx</t>
  </si>
  <si>
    <t>Lavação das fachadas e muros com hidrojato</t>
  </si>
  <si>
    <t>PINTURA INTERNA</t>
  </si>
  <si>
    <t>PINTURA EXTERNA</t>
  </si>
  <si>
    <t>Raspagem de tinta solta</t>
  </si>
  <si>
    <t>Aplicação de selador nas fachadas e muros</t>
  </si>
  <si>
    <t>Aplicação de tinta acrílica acetinada para exteriores nas cores e locais indicados. Referências: Suvinil "Nevoeiro C160" e "Cinza Espacial D370". Duas Demãos.</t>
  </si>
  <si>
    <r>
      <rPr>
        <b/>
        <sz val="10"/>
        <rFont val="Calibri"/>
        <family val="2"/>
      </rPr>
      <t>PLACA DE PORTA - TIPO 1</t>
    </r>
    <r>
      <rPr>
        <sz val="10"/>
        <rFont val="Calibri"/>
        <family val="2"/>
      </rPr>
      <t>, em acrílico duas espessuras, em chapa de acrílico azul PANTONE 300 C ; e=2mm, e chapa de acrílico translúcido e= 5mm GL GELO 982 translúcido, com fixação com fita dupla face; impressão em adesivo vinil branco, conforme arquivo. dimensões 300x80mm. Distâncias, tamanhos e letras conforme arquivos fornecidos.</t>
    </r>
  </si>
  <si>
    <r>
      <rPr>
        <b/>
        <sz val="10"/>
        <rFont val="Calibri"/>
        <family val="2"/>
      </rPr>
      <t>PLACA DE PORTA - TIPO 2</t>
    </r>
    <r>
      <rPr>
        <sz val="10"/>
        <rFont val="Calibri"/>
        <family val="2"/>
      </rPr>
      <t>, em acrílico duas espessuras: azul padrão Banrisul, PANTONE 300C, com dizeres em adesivo vinil PANTONE 298 C e letras em vinil BRANCO. Com 3mm de espessura e fixação com fita dupla-face já aplicadas no verso. Distâncias, tamanhos e tipos de letras conforme arquivos fornecidos.</t>
    </r>
  </si>
  <si>
    <t>PP5 - ARQ</t>
  </si>
  <si>
    <t>Aluguel de andaime metálico para fachada</t>
  </si>
  <si>
    <t>Raspagem de reboco das paredes do terraço até o tijolo</t>
  </si>
  <si>
    <t>Construção de parede em tijolos maciços, no lugar da esquadria retirada da retaguarda dos cashes, e=25cm, devidamente ancorada.</t>
  </si>
  <si>
    <t>Primer, com hidroasfalto</t>
  </si>
  <si>
    <t>Selador</t>
  </si>
  <si>
    <t>Fachadas:</t>
  </si>
  <si>
    <t>Aplicação de tinta acrílica acetinada para exteriores. Referências: Suvinil "Nevoeiro C160". Duas Demãos.</t>
  </si>
  <si>
    <t>Parafolhas Calha 60°/120° 15x10cm PVC. Ref. Odem / Tigre</t>
  </si>
  <si>
    <t>Algeroz de chapa galvanizada - corte 50cm</t>
  </si>
  <si>
    <t>Película Adesivo Blackout Leitoso, cor cinza médio - vidros na lateral da retaguarda dos cashes.</t>
  </si>
  <si>
    <t>Acrílica (aplicado sobre paredes de alvenaria e laje rebocadas) na cor branca. Duas Demãos</t>
  </si>
  <si>
    <t>Acrílica, cor branco, no teto e paredes. Duas Demãos</t>
  </si>
  <si>
    <t>Fornecimento e colocação de vidro liso transparente, esp. 6mm, para caixilharia fixa de alumínio</t>
  </si>
  <si>
    <t>Calha de chapa galvanizada - corte 50cm</t>
  </si>
  <si>
    <t>Telhado:</t>
  </si>
  <si>
    <r>
      <rPr>
        <b/>
        <sz val="10"/>
        <rFont val="Calibri"/>
        <family val="2"/>
      </rPr>
      <t>PLACA SUSPENSA</t>
    </r>
    <r>
      <rPr>
        <sz val="10"/>
        <rFont val="Calibri"/>
        <family val="2"/>
      </rPr>
      <t xml:space="preserve"> em acrílico duas espessuras, em chapa de acrílico azul PANTONE 300 C ; e=2mm, e chapa de acrílico translúcido e= 5mm GL GELO 982 translúcido,
com kit de fixação no teto; impressão em adesivo vinil branco, conforme arquivo. dimensões 520x140mm. Distâncias, tamanhos e letras conforme arquivos fornecidos.</t>
    </r>
  </si>
  <si>
    <t>Máscaras</t>
  </si>
  <si>
    <t>PROGRAMAÇÃO VISUAL EXTERNA</t>
  </si>
  <si>
    <t>Grade em alumínio anodizado cor branca, perfil tubular  horizontal  1/2" x 1" -  a ser acoplada à esquadria de alumínio, H=210, espaçamento a cada 12cm</t>
  </si>
  <si>
    <t>Esquadrias de alumínio na cor preta, da sala de autoatendimento</t>
  </si>
  <si>
    <t>Máscaras de divisórias</t>
  </si>
  <si>
    <t>PGDM Soltar, mover e fixar em nova posição</t>
  </si>
  <si>
    <t>Passa objetos em acrílico</t>
  </si>
  <si>
    <t>Fornecimento e colocação de vidro mini boreal, esp. 4 mm, para caixilharia fixa de alumínio, na parte atrás dos cashes</t>
  </si>
  <si>
    <t>Acrílica, na cor branca. Paredes de alvenaria e de gesso acartonado. Duas demãos</t>
  </si>
  <si>
    <t>Película jateada na lateral da retaguarda, no vidro para vão da claraboia (1,28m x 2,23m)</t>
  </si>
  <si>
    <t>Remoção de películas azuladas dos vidros</t>
  </si>
  <si>
    <t>Persianas verticais blackout, cor galathea branco (Persol ou equivalente) giro 180º das lâminas de 90mm de largura; trilhos alumínio anodizado, comandos em nylon e PVC e carrinhos de polipropileno, altura conforme projeto. Locais indicados em projeto.</t>
  </si>
  <si>
    <t>1.5.1</t>
  </si>
  <si>
    <t>1.5.2</t>
  </si>
  <si>
    <t>1.6.1</t>
  </si>
  <si>
    <t>1.6.1.1</t>
  </si>
  <si>
    <t>1.6.1.2</t>
  </si>
  <si>
    <t>1.6.1.3</t>
  </si>
  <si>
    <t>1.6.2</t>
  </si>
  <si>
    <t>1.6.2.1</t>
  </si>
  <si>
    <t>1.6.2.2</t>
  </si>
  <si>
    <t>1.6.2.3</t>
  </si>
  <si>
    <t>1.7.1</t>
  </si>
  <si>
    <t>1.7.1.1</t>
  </si>
  <si>
    <t>1.7.1.2</t>
  </si>
  <si>
    <t>1.7.1.3</t>
  </si>
  <si>
    <t>1.7.1.4</t>
  </si>
  <si>
    <t>1.7.1.5</t>
  </si>
  <si>
    <t>1.7.1.6</t>
  </si>
  <si>
    <t>1.7.1.7</t>
  </si>
  <si>
    <t>1.7.2</t>
  </si>
  <si>
    <t>1.7.2.1</t>
  </si>
  <si>
    <t>1.7.3</t>
  </si>
  <si>
    <t>1.7.3.1</t>
  </si>
  <si>
    <t>3.1.1</t>
  </si>
  <si>
    <t>6.4</t>
  </si>
  <si>
    <t>6.5</t>
  </si>
  <si>
    <t>6.6</t>
  </si>
  <si>
    <t>6.7</t>
  </si>
  <si>
    <t>8.1.1</t>
  </si>
  <si>
    <t>8.1.2</t>
  </si>
  <si>
    <t>8.1.3</t>
  </si>
  <si>
    <t>8.1.4</t>
  </si>
  <si>
    <t>8.2.1</t>
  </si>
  <si>
    <t>8.2.2</t>
  </si>
  <si>
    <t>10.1</t>
  </si>
  <si>
    <t>10.2</t>
  </si>
  <si>
    <t>10.3</t>
  </si>
  <si>
    <t>10.4</t>
  </si>
  <si>
    <t>10.5</t>
  </si>
  <si>
    <t>12.1</t>
  </si>
  <si>
    <t>13.3</t>
  </si>
  <si>
    <t>DIVISOR DE SIGILO E PONTOS LÓGICOS NA TV CORPORATIVA</t>
  </si>
  <si>
    <t>Spiral tube para organizar os cabos nas mesas</t>
  </si>
  <si>
    <t>Caixa de passagem c/ tampa cega tipo condulete diam 20mm(3/4")</t>
  </si>
  <si>
    <t>Caixa de passagem c/ tampa com tomada 2P+T tipo condulete diam 20mm(3/4")</t>
  </si>
  <si>
    <t>5.8</t>
  </si>
  <si>
    <t xml:space="preserve">          - interruptor simples</t>
  </si>
  <si>
    <t>Tampa terminal ABS 25mm - Branca</t>
  </si>
  <si>
    <t>Desmontagem de Quadro CD TIMER Existente e descartar</t>
  </si>
  <si>
    <t>TOTAL GERAL</t>
  </si>
  <si>
    <t>INFRAESTRUTURA PARA ATMs</t>
  </si>
  <si>
    <t>Cabo Multilan UTP 24 AWG, 04 pares, Cat. 5e, na cor azul</t>
  </si>
  <si>
    <t>Cabo unipolar tipo flexível, livre de halogêneo, antichama, 750V, seção 2,5 mm2 (novo cash)</t>
  </si>
  <si>
    <t>Canaleta de alumínio dupla de 73x25 mm com  tampa e pintura eletrostática branca. Ref. Dutotec ou equivalente.</t>
  </si>
  <si>
    <t>Caixa de alumínio 100x100x50mm com altura específica para canaleta 73x25mm</t>
  </si>
  <si>
    <t>3.7</t>
  </si>
  <si>
    <t>Curva 90º de PVC (interna e externa) específica de canaleta de alumínio 73x45mm</t>
  </si>
  <si>
    <t>3.8</t>
  </si>
  <si>
    <t>Curva 90º metálica - específica de canaleta de alumínio 73x25mm</t>
  </si>
  <si>
    <t>Adaptador 2x1" para canaleta de alumínio de 73x25 mm. Ref. Dutotec ou equivalente.</t>
  </si>
  <si>
    <t>Tampa terminal em ABS para canaleta dupla Dutotec 73x25mm</t>
  </si>
  <si>
    <t>6.8</t>
  </si>
  <si>
    <t>6.9</t>
  </si>
  <si>
    <t>6.10</t>
  </si>
  <si>
    <t>7.5</t>
  </si>
  <si>
    <t>7.6</t>
  </si>
  <si>
    <t>III</t>
  </si>
  <si>
    <t>INSTALAÇÕES MECÂNICAS</t>
  </si>
  <si>
    <t>Conj.</t>
  </si>
  <si>
    <t>Retirada/desmontagem e descarte da torre de resfriamento (atendendo a resolução ambiental)</t>
  </si>
  <si>
    <t>Retirada, manutenção e limpeza da(s) bomba(s), Entrega da(s) bomba(s) na Bagergs</t>
  </si>
  <si>
    <t>Retirada/desmontagem e descarte do(s) condensador(es) resfriado(s) a água (atendendo a resolução ambiental)</t>
  </si>
  <si>
    <t>Retirada para reutilização (lacre estanque) do(s) compressor(es) antigos, Entrega do(s) compressor(es) na Bagergs</t>
  </si>
  <si>
    <t>Adequação elétrica do quadro de força/comando dos equipamentos</t>
  </si>
  <si>
    <t>Fornecimento e instalação de chicane na Sala de Máquinas do andar Térreo confeccionado em Duto de MPU ( com isolamento acústico) e veios internos.</t>
  </si>
  <si>
    <t>SUBTOTAL INSTALAÇÕES MECÂNICAS</t>
  </si>
  <si>
    <r>
      <t xml:space="preserve">1. OBJETO: </t>
    </r>
    <r>
      <rPr>
        <b/>
        <sz val="10"/>
        <rFont val="Calibri"/>
        <family val="2"/>
      </rPr>
      <t>OBRAS CIVIS, ELÉTRICAS, LÓGICAS E MECÂNICAS PARA ALTERAÇÃO DE LEIAUTE NA AGÊNCIA CARLOS BARBOSA.</t>
    </r>
  </si>
  <si>
    <t>Proteção Mecânica</t>
  </si>
  <si>
    <t>Regularização do contrapiso, com caimento natural em direção aos ralos</t>
  </si>
  <si>
    <t>Máscaras Modelo novo</t>
  </si>
  <si>
    <t>Porta de Madeira 90x210, cor branco, completa com ferragens e guarnições para parede de gesso acartonado retaguarda e para acesso aos cashes.</t>
  </si>
  <si>
    <t>Retirada de forro de gesso</t>
  </si>
  <si>
    <t>Recomposição de forro de gesso no subsolo</t>
  </si>
  <si>
    <t>1.7.1.8</t>
  </si>
  <si>
    <t>Superior:</t>
  </si>
  <si>
    <t>Terraço (interno):</t>
  </si>
  <si>
    <t>Terraço (externo):</t>
  </si>
  <si>
    <t>PISOS</t>
  </si>
  <si>
    <t>Subsolo e Térreo</t>
  </si>
  <si>
    <t>Lixação e Aplicação de Vitta, alto tráfego, para piso parquet.</t>
  </si>
  <si>
    <t xml:space="preserve">Tapumes - Reinstalação de adaptação das divisórias navais existentes, com porta e chave para vedação completa, inclusive sujeira e pó. </t>
  </si>
  <si>
    <t xml:space="preserve">       - Engenheiro</t>
  </si>
  <si>
    <t>mês</t>
  </si>
  <si>
    <t xml:space="preserve">       - Mestre de obras</t>
  </si>
  <si>
    <t xml:space="preserve">       - Despesas com transporte, alimentação e estadia</t>
  </si>
  <si>
    <t>Administração Local para obras de médio porte, até 120 dias  para a área total de intervenção equivalente a 900,00m²</t>
  </si>
  <si>
    <t>1.2.1</t>
  </si>
  <si>
    <t>1.2.2</t>
  </si>
  <si>
    <t>1.2.3</t>
  </si>
  <si>
    <t>3.1.2</t>
  </si>
  <si>
    <t>Instalação de fechamento com ACM, cor branca, sobre as máscaras dos cashes.</t>
  </si>
  <si>
    <t>Fornecimento e Instalação de grelhas de retorno, em alumínio branco, com espaçamento entre as aletas de 20mm, junto ao ACM, na sala de autoatendimento. Dimensões 825mm x 425mm. 4 unidades.</t>
  </si>
  <si>
    <t>4.1.1</t>
  </si>
  <si>
    <t>4.2.1</t>
  </si>
  <si>
    <t>4.2.2</t>
  </si>
  <si>
    <t>4.3.1</t>
  </si>
  <si>
    <t>4.3.2</t>
  </si>
  <si>
    <t>4.3.3</t>
  </si>
  <si>
    <t>4.3.4</t>
  </si>
  <si>
    <t>4.3.5</t>
  </si>
  <si>
    <t>4.3.6</t>
  </si>
  <si>
    <t>4.3.7</t>
  </si>
  <si>
    <t>4.3.8</t>
  </si>
  <si>
    <t>4.3.9</t>
  </si>
  <si>
    <t>4.4.1</t>
  </si>
  <si>
    <t>4.4.2</t>
  </si>
  <si>
    <t>4.4.3</t>
  </si>
  <si>
    <t>7.7</t>
  </si>
  <si>
    <t>7.7.1</t>
  </si>
  <si>
    <t>7.7.2</t>
  </si>
  <si>
    <t>7.7.3</t>
  </si>
  <si>
    <t>8.3</t>
  </si>
  <si>
    <t>8.3.1</t>
  </si>
  <si>
    <t>8.3.2</t>
  </si>
  <si>
    <t>8.4</t>
  </si>
  <si>
    <t>8.4.1</t>
  </si>
  <si>
    <t>8.4.2</t>
  </si>
  <si>
    <t>9.1.1</t>
  </si>
  <si>
    <t>9.1.2</t>
  </si>
  <si>
    <t>9.1.3</t>
  </si>
  <si>
    <t>9.1.4</t>
  </si>
  <si>
    <t>9.1.5</t>
  </si>
  <si>
    <t>9.2.1</t>
  </si>
  <si>
    <t>9.2.2</t>
  </si>
  <si>
    <t>10.6</t>
  </si>
  <si>
    <t>11.1.1</t>
  </si>
  <si>
    <t>11.1.2</t>
  </si>
  <si>
    <t>11.1.3</t>
  </si>
  <si>
    <t>11.1.4</t>
  </si>
  <si>
    <t>11.2</t>
  </si>
  <si>
    <t>11.2.1</t>
  </si>
  <si>
    <t>11.2.2</t>
  </si>
  <si>
    <t>11.3</t>
  </si>
  <si>
    <t>11.3.1</t>
  </si>
  <si>
    <t>11.3.2</t>
  </si>
  <si>
    <t>11.3.3</t>
  </si>
  <si>
    <t>11.4</t>
  </si>
  <si>
    <t>11.4.1</t>
  </si>
  <si>
    <t>11.5</t>
  </si>
  <si>
    <t>11.5.1</t>
  </si>
  <si>
    <t>11.5.2</t>
  </si>
  <si>
    <t>11.5.3</t>
  </si>
  <si>
    <t>14.1</t>
  </si>
  <si>
    <t>14.2</t>
  </si>
  <si>
    <t>14.3</t>
  </si>
  <si>
    <t>14.4</t>
  </si>
  <si>
    <t>14.5</t>
  </si>
  <si>
    <t>TROCA DE PORTA EQUIPAMENTOS NOS CAIXAS elétrica/lógica/telefonia</t>
  </si>
  <si>
    <t>TROCA DE INFRAESTRUTURA NA PLATAFORMA elétrica/lógica/telefonia</t>
  </si>
  <si>
    <t>Duto Slim - (BRANCO)</t>
  </si>
  <si>
    <t>Adaptador porta equipamento para duto SLIM (BRANCO)</t>
  </si>
  <si>
    <t>Curva interna 90 graus Slim - outras cores (BRANCO)</t>
  </si>
  <si>
    <t>Spiral tube para organizar os cabos nas mesas BRANCO</t>
  </si>
  <si>
    <t>Reinstalar pontos das mesas</t>
  </si>
  <si>
    <r>
      <t xml:space="preserve">Eletroduto Flexível com alma de aço revestimento PVC com boxes- </t>
    </r>
    <r>
      <rPr>
        <b/>
        <sz val="10"/>
        <color indexed="8"/>
        <rFont val="Calibri"/>
        <family val="2"/>
      </rPr>
      <t xml:space="preserve">Sealtube - 1/2 " </t>
    </r>
    <r>
      <rPr>
        <sz val="10"/>
        <color indexed="8"/>
        <rFont val="Calibri"/>
        <family val="2"/>
      </rPr>
      <t>(descida máscara)</t>
    </r>
  </si>
  <si>
    <t>4.7</t>
  </si>
  <si>
    <t>4.8</t>
  </si>
  <si>
    <t>4.9</t>
  </si>
  <si>
    <t>4.10</t>
  </si>
  <si>
    <t>4.11</t>
  </si>
  <si>
    <t>4.12</t>
  </si>
  <si>
    <t>4.13</t>
  </si>
  <si>
    <t>6.11</t>
  </si>
  <si>
    <t>6.12</t>
  </si>
  <si>
    <t>PONTOS DE ILUMINAÇÃO /TOMADAS e AR CONDICIONADO</t>
  </si>
  <si>
    <t>Luminária de EMBUTIR/SOBREPOR - 4x9W com refletor parabólico e aletas de alumínio anodizado brilhante de alta refletância e alta pureza 99,85%. Soquete tipo push-in G-13 de engate rápido, rotor de segurança em policarbonato e contatos em bronze fosforoso, completa - para, Lâmpadas tubulares T8, super LED 9 W/220V AFP ,  Certificação CE, Garantia de 02 Anos. Marca Intral LSE-100 ou equivalente.</t>
  </si>
  <si>
    <t xml:space="preserve">Painel de LED SOBREPOR Quadrado 20w 22,5x22,5cm Bivolt Branco Frio Save Energy (banheiros e hall) </t>
  </si>
  <si>
    <t>Lâmpada LED bulb, E27, 13,5 W, 4000 a 4500 K, vida útil=25.000 horas.</t>
  </si>
  <si>
    <t>Conjunto Plugs Macho/Femea 2P+T 10A/250V NBR 14136  (ligação luminárias)</t>
  </si>
  <si>
    <t>7.8</t>
  </si>
  <si>
    <t>7.8.1</t>
  </si>
  <si>
    <t>7.8.2</t>
  </si>
  <si>
    <t xml:space="preserve">          - interruptor duplo</t>
  </si>
  <si>
    <t>7.8.3</t>
  </si>
  <si>
    <t xml:space="preserve">          - interruptor triplo</t>
  </si>
  <si>
    <t>7.9</t>
  </si>
  <si>
    <t>7.10</t>
  </si>
  <si>
    <t>7.11</t>
  </si>
  <si>
    <t>7.12</t>
  </si>
  <si>
    <t>7.13</t>
  </si>
  <si>
    <r>
      <t xml:space="preserve">Perfilado perfurado </t>
    </r>
    <r>
      <rPr>
        <b/>
        <sz val="10"/>
        <rFont val="Calibri"/>
        <family val="2"/>
      </rPr>
      <t xml:space="preserve">38x38mm </t>
    </r>
  </si>
  <si>
    <t>7.14</t>
  </si>
  <si>
    <t>Fixação Lateral 4 furos p/perfilado 38x38mm</t>
  </si>
  <si>
    <t>7.15</t>
  </si>
  <si>
    <t xml:space="preserve">Emendas Internas ("I", "L") para perfilado 38x38mm  </t>
  </si>
  <si>
    <t>7.16</t>
  </si>
  <si>
    <t xml:space="preserve">Emendas "T" ou  "X"  para perfilado 38x38mm  </t>
  </si>
  <si>
    <t>7.17</t>
  </si>
  <si>
    <t xml:space="preserve">Eletrocalha lisa/perfurada 200x100mm </t>
  </si>
  <si>
    <t>7.18</t>
  </si>
  <si>
    <t>Tampa para eletrocalha 200mm</t>
  </si>
  <si>
    <t>7.19</t>
  </si>
  <si>
    <t xml:space="preserve">Suporte suspensão para eletrocalha 200x100mm </t>
  </si>
  <si>
    <t>7.20</t>
  </si>
  <si>
    <t xml:space="preserve">Curva Horizontal 90° p/ eletrocalha 200x100mm </t>
  </si>
  <si>
    <t>7.21</t>
  </si>
  <si>
    <t>Curva Vertical descida p/ eletrocalha 200x100mm</t>
  </si>
  <si>
    <t>7.22</t>
  </si>
  <si>
    <t xml:space="preserve">Te Horizontal  p/ eletrocalha 200x100mm </t>
  </si>
  <si>
    <t>7.23</t>
  </si>
  <si>
    <t>Flange p/quadro p/eletrocalha 200x100mm</t>
  </si>
  <si>
    <t>7.24</t>
  </si>
  <si>
    <t>Bucha de Nylon S8 com parafuso cabeça sextavada e arruela lisa p/fixação de eletrocalha (2)</t>
  </si>
  <si>
    <t>7.25</t>
  </si>
  <si>
    <t>Cantoneira ZZ (1)</t>
  </si>
  <si>
    <t>7.26</t>
  </si>
  <si>
    <t>Vergalhão rosca total 1/4" p/fixação de eletrocalha (1,5)</t>
  </si>
  <si>
    <t>7.27</t>
  </si>
  <si>
    <t>Porcas sextavada e arruelas lisa p/fixação de eletrocalhas (4)</t>
  </si>
  <si>
    <t>7.28</t>
  </si>
  <si>
    <t>Eletroduto ferro ø 25 mm.</t>
  </si>
  <si>
    <t>7.29</t>
  </si>
  <si>
    <t>Caixa de passagem c/ tampa cega tipo condulete diam 25mm</t>
  </si>
  <si>
    <t>7.30</t>
  </si>
  <si>
    <t>Tomadas e interruptores de embutir na cor branco (trocar em toda a agência)</t>
  </si>
  <si>
    <t xml:space="preserve">MONTAGEM DO CENTRO DE DISTRIBUIÇÃO: </t>
  </si>
  <si>
    <t>Disjuntores Monopolar/4,5kA</t>
  </si>
  <si>
    <t xml:space="preserve"> </t>
  </si>
  <si>
    <t xml:space="preserve">            - 16A</t>
  </si>
  <si>
    <t xml:space="preserve">            - 20A</t>
  </si>
  <si>
    <t>8.2.3</t>
  </si>
  <si>
    <t xml:space="preserve">            - 25A</t>
  </si>
  <si>
    <t xml:space="preserve">        -3x50A - (CD-1)</t>
  </si>
  <si>
    <t xml:space="preserve">Dispositivo DR 25A sensibilidade 30mA </t>
  </si>
  <si>
    <t>8.5</t>
  </si>
  <si>
    <t>8.6</t>
  </si>
  <si>
    <t>8.7</t>
  </si>
  <si>
    <t>8.8</t>
  </si>
  <si>
    <t>8.9</t>
  </si>
  <si>
    <t xml:space="preserve">Caixa de equalização do sistema de Aterramento (MEDIÇÃO/QGBT/CD-1/CD-2/CD-BK) - Caixa completa com barramento e terminais para conexão </t>
  </si>
  <si>
    <t>8.10</t>
  </si>
  <si>
    <r>
      <rPr>
        <b/>
        <sz val="10"/>
        <rFont val="Calibri"/>
        <family val="2"/>
      </rPr>
      <t>Chave Reversora</t>
    </r>
    <r>
      <rPr>
        <sz val="10"/>
        <rFont val="Calibri"/>
        <family val="2"/>
      </rPr>
      <t xml:space="preserve"> 63A com 04 câmaras, 3 posições (Instalar na sala do Nobreak)</t>
    </r>
  </si>
  <si>
    <t>8.11</t>
  </si>
  <si>
    <t>8.12</t>
  </si>
  <si>
    <t>8.13</t>
  </si>
  <si>
    <t>Disjuntor monopolar/4,5kA.</t>
  </si>
  <si>
    <t xml:space="preserve">        -1x16A - (CD-ESTAB)</t>
  </si>
  <si>
    <t xml:space="preserve">        -1x20A - (CD-ESTAB)</t>
  </si>
  <si>
    <t>8.14</t>
  </si>
  <si>
    <t xml:space="preserve">        -3x63A - (CD-ESTAB)</t>
  </si>
  <si>
    <t>8.15</t>
  </si>
  <si>
    <t>8.16</t>
  </si>
  <si>
    <t>8.17</t>
  </si>
  <si>
    <t>8.18</t>
  </si>
  <si>
    <t>Caixa passagem condulete 25mm c/tampa cega pintadas de branco na parte aparente</t>
  </si>
  <si>
    <t>8.19</t>
  </si>
  <si>
    <t>Caixa passagem condulete 32mm c/tampa cega pintadas de branco na parte aparente</t>
  </si>
  <si>
    <t>INFRAESTRUTURA PARA AR CONDICIONADO</t>
  </si>
  <si>
    <t>Disjuntor Tripolar/4,5kA</t>
  </si>
  <si>
    <t xml:space="preserve">            - 3x100A - Geral CD-AR</t>
  </si>
  <si>
    <t xml:space="preserve">            - 3x25A - Unidades Condensadoras</t>
  </si>
  <si>
    <t>9.2.3</t>
  </si>
  <si>
    <t xml:space="preserve">            - 3x20A - Splits</t>
  </si>
  <si>
    <t>9.2.4</t>
  </si>
  <si>
    <t xml:space="preserve">            - 3x10A - Exaustor</t>
  </si>
  <si>
    <t>9.3</t>
  </si>
  <si>
    <t>Condutor unipolar flexível  livre de halogêneo , antichama isolação p/ 750V</t>
  </si>
  <si>
    <t>9.3.1</t>
  </si>
  <si>
    <t xml:space="preserve">          - seção 4,0mm² (Splits)</t>
  </si>
  <si>
    <t>9.3.2</t>
  </si>
  <si>
    <t xml:space="preserve">          - seção 6,0mm² (Condensadoras)</t>
  </si>
  <si>
    <t>9.3.3</t>
  </si>
  <si>
    <t xml:space="preserve">          - seção 50,0mm² (Alimentadores do CD-AR)</t>
  </si>
  <si>
    <t>9.4</t>
  </si>
  <si>
    <t>9.5</t>
  </si>
  <si>
    <t>9.6</t>
  </si>
  <si>
    <t xml:space="preserve">Eletroduto de ferro 25mm pintado de branco na parte aparente - Para interligação do CD AR com as condensadoras </t>
  </si>
  <si>
    <t>9.7</t>
  </si>
  <si>
    <t xml:space="preserve">Caixa passagem condulete 25mm c/tampa cega pintadas de branco na parte aparente - Para interligação do CD AR com as condensadoras </t>
  </si>
  <si>
    <t>INSTALAÇÃO DE CFTV</t>
  </si>
  <si>
    <t>Rack tamanho 12U x 19" x 600mm - Completo - Grau de proteção IP 20, com uma bandejas de 4 apoios e 64 conjuntos de parafusos porca/gaiola, fechaduras em todas as aberturas, porta frontal e teto em aço cego e laterais com aletas para ventilação - Cor RAL 7032.</t>
  </si>
  <si>
    <t>Régua com 8 tomadas para racks 19" com ângulo de 45º</t>
  </si>
  <si>
    <t>Patch panel CAT6 Plus 24P carregado</t>
  </si>
  <si>
    <t>Cabo UTP cat. 6 (Isolamento LSZH)</t>
  </si>
  <si>
    <t>Patch Cord cat. 6 comprimento 1,0 m - Vermelho</t>
  </si>
  <si>
    <t>Conector RJ45 fêmea cat. 6</t>
  </si>
  <si>
    <t>10.7</t>
  </si>
  <si>
    <t>10.8</t>
  </si>
  <si>
    <t>10.9</t>
  </si>
  <si>
    <t xml:space="preserve">Câmera Dome Color - CCD Sony 1/3 - Day/Night - Resolução mínima 400 linhas - Lente 3,6mm </t>
  </si>
  <si>
    <t>10.10</t>
  </si>
  <si>
    <t>Balum passivo com transmissão de vídeo e alimentação (Modelo de Referência: Intelbras - VBP A16C)</t>
  </si>
  <si>
    <t>Desmontagem elétrico, lógico e telefônico dos pontos das mesas do atendimento. Recolher as canaletas RD70 que estiverem em bom estado e entregar na BAGERGS</t>
  </si>
  <si>
    <t>11.6</t>
  </si>
  <si>
    <t>Supressores de Surto com encapsulamento 18kA</t>
  </si>
  <si>
    <t xml:space="preserve">Disjuntor de proteção para grupo capacitivo de 2,5 KVAr </t>
  </si>
  <si>
    <t>Capacitor trifásico 2,5 kVAr - 380/220V</t>
  </si>
  <si>
    <t>Disjuntor - 3x40A / 10,0kA</t>
  </si>
  <si>
    <t>Disjuntor - 1x20A / 6kA</t>
  </si>
  <si>
    <t>8.20</t>
  </si>
  <si>
    <t>8.21</t>
  </si>
  <si>
    <t>8.21.1</t>
  </si>
  <si>
    <t>8.22</t>
  </si>
  <si>
    <t>8.23</t>
  </si>
  <si>
    <t>8.24</t>
  </si>
  <si>
    <t>8.25</t>
  </si>
  <si>
    <t>8.26</t>
  </si>
  <si>
    <t>Centro de distribuição montado em caixa tipo de comando de uso aparente para 48 elementos no barramento principal + disjuntor geral e espaço para DR´s na parte inferior  - (CD Estab.)</t>
  </si>
  <si>
    <t>8.20.1</t>
  </si>
  <si>
    <t>8.20.2</t>
  </si>
  <si>
    <t>11.7</t>
  </si>
  <si>
    <t>Complementação de sistema de alarme</t>
  </si>
  <si>
    <t>3.17</t>
  </si>
  <si>
    <t>Sensor de presença omnidirecional c/retardo 10 min, 220V/127V, 250VA (Escada)</t>
  </si>
  <si>
    <t>Refletor de SOBREPOR  de parede Branco - para lâmpada LED - 1x50W/220V (Marquise e parede interna)</t>
  </si>
  <si>
    <t xml:space="preserve">Revisão completa das instalações hidrossanitárias </t>
  </si>
  <si>
    <t>14.6</t>
  </si>
  <si>
    <t>vb</t>
  </si>
  <si>
    <t>Complemento do Pórtico e "L", conforme projeto, com chapa azul Pantone 300C</t>
  </si>
  <si>
    <t>12.2</t>
  </si>
  <si>
    <t>Ralo e tubulação de drenagem da laje do terraço</t>
  </si>
  <si>
    <t>4.3.10</t>
  </si>
  <si>
    <t>Rebocar e desempenar externo - CA-AF 1:3+ 5%CI-7mm</t>
  </si>
  <si>
    <t>4.2.3</t>
  </si>
  <si>
    <t>Rebocar e desempenar interno - CA-AF 1:3+10%CI-5mm</t>
  </si>
  <si>
    <t>Salpique</t>
  </si>
  <si>
    <t>Emboço</t>
  </si>
  <si>
    <t>4.2.4</t>
  </si>
  <si>
    <t>Piso Cerâmico antiderrapante PEI V, cor areia - com cimento cola para exterior e com rejuntes, colocado no terraço, com inclinação natural em direção aos ralos</t>
  </si>
  <si>
    <t>Recomposição de pisos da calçada, no mesmo modelo existente</t>
  </si>
  <si>
    <t>3.1.3</t>
  </si>
  <si>
    <t>Limpeza com hidrojato de toda a calçada e pátio</t>
  </si>
  <si>
    <t>Transporte de contêineres para destinação de resíduos de caliças, ferro, vidro, madeiras, alumínio, gesso, cerâmicas, etc., produzidos pela construção civil</t>
  </si>
  <si>
    <t>Suporte para canaleta de alumínio p/três blocos com duas tomadas tipo bloco NBR 20A (PRETA) mais um bloco cego na cor branca (Identificar com EExx conforme circuito existente em adesivo em poliéster autocolante fundo branco e letras pretas).</t>
  </si>
  <si>
    <t>Suporte para canaleta de alumínio p/três blocos sendo dois bloco c/RJ.45 e mais um blocos cego, na cor branca (Identificar com PTxx, PLxx conforme circuito existente em adesivo em poliéster autocolante fundo branco e letras pretas).</t>
  </si>
  <si>
    <t>Porta Equipamento Ref. DT.63440.10 com, DUAS tomadas tipo bloco NBR.20A Ref. DT.99230.20 (PRETO), mais dois RJ.45 Ref. QM 99040.00 – Cat. 5e ou similar (Identificar com EExx e PLxx conforme circuito existente em adesivo em poliéster autocolante fundo branco e letras pretas)</t>
  </si>
  <si>
    <t>Porta Equipamento Ref. DT.63440.10 com, DUAS tomadas tipo bloco NBR.20A Ref. DT.99231.20 (VERMELHA E PRETA), mais dois RJ.45 Ref. QM 99040.00 – Cat. 5e ou similar. (Identificar com ECxx, EExx e PLxx conforme circuito existente em adesivo em poliéster autocolante fundo branco e letras pretas)</t>
  </si>
  <si>
    <t>Módulo Autônomo de emergência com dois faróis de 32 Led´s cada com bateria 12V-7Ah c/ suporte metálico p/ fixação da bateria (Retaguarda Cashes, SAA, Cofre, Caixas e Atendimento. Nas áreas de público fazer descidas com canaleta)</t>
  </si>
  <si>
    <t xml:space="preserve">Módulo Autônomo de emergência 80 Led's com indicador de SAÍDA. </t>
  </si>
  <si>
    <t>Módulo Autônomo de emergência 80 Led's com indicador de SAIDA EMERGÊNCIA</t>
  </si>
  <si>
    <r>
      <t xml:space="preserve">Cabo de cobre unipolar </t>
    </r>
    <r>
      <rPr>
        <b/>
        <sz val="10"/>
        <rFont val="Arial"/>
        <family val="2"/>
      </rPr>
      <t>#2,5mm²</t>
    </r>
    <r>
      <rPr>
        <sz val="10"/>
        <rFont val="MS Sans Serif"/>
        <family val="0"/>
      </rPr>
      <t xml:space="preserve"> flexível HF (Não Halogênico), 70°C  450/750V AFUMEX, AFITOX ou similar </t>
    </r>
  </si>
  <si>
    <t>Eletroduto ferro diâmetro 20 mm (3/4")</t>
  </si>
  <si>
    <t>Suporte para canaleta de alumínio p/três blocos com duas tomadas tipo bloco NBR 20A (AZUL) mais um bloco cego na cor branca (Identificar com ECxx conforme circuito existente em adesivo em poliéster autocolante fundo branco e letras pretas).</t>
  </si>
  <si>
    <r>
      <t>Lâmpada tubular LED T8, com difusor em policarbonato leitoso anti-ofuscamento,</t>
    </r>
    <r>
      <rPr>
        <b/>
        <sz val="10"/>
        <rFont val="Calibri"/>
        <family val="2"/>
      </rPr>
      <t xml:space="preserve"> 9W (600mm/1050lm),</t>
    </r>
    <r>
      <rPr>
        <sz val="10"/>
        <rFont val="Calibri"/>
        <family val="2"/>
      </rPr>
      <t xml:space="preserve"> 4000K branco neutro, IRC&gt;80, FP 0,95, IP 40, 25.000h, ângulo de abertura de 125°, cabeceira em policarbonato branco anti-uv e antichama, 127/220V, base G-13, modelo TUBO LED HF BL-168 HF 9W da INTRAL, ou similar</t>
    </r>
  </si>
  <si>
    <t>Suporte de canaleta de alumínio com :</t>
  </si>
  <si>
    <t>Canaleta alumínio 73x25mm dupla c/ tampa de encaixe - Branca</t>
  </si>
  <si>
    <t>Adaptador 2x3/4"  específica de canaleta de alumínio 73x25mm</t>
  </si>
  <si>
    <r>
      <t xml:space="preserve">Caixa de passagem  </t>
    </r>
    <r>
      <rPr>
        <b/>
        <sz val="10"/>
        <rFont val="Calibri"/>
        <family val="2"/>
      </rPr>
      <t>FORRO</t>
    </r>
    <r>
      <rPr>
        <sz val="10"/>
        <rFont val="Calibri"/>
        <family val="2"/>
      </rPr>
      <t xml:space="preserve"> de ferro galv. 100mm x 100mm c/tampa </t>
    </r>
  </si>
  <si>
    <t>Quadro de Força de SOBREPOR montado em quadro de comando com dimensões mínimas de 1000x600x150mm, com barramento de FNT para 100A - Completa - CD1</t>
  </si>
  <si>
    <t>Disjuntor tripolar / 4,5kA.</t>
  </si>
  <si>
    <t>Cabo unipolar flexível livre de halogêneo, antichama - seção 16 mm² / 750V (CDBK - CD Estab) e aterramento</t>
  </si>
  <si>
    <t>Eletroduto de ferro galvanizado diâmetro ø 75mm.</t>
  </si>
  <si>
    <t>Caixa de passagem com tampa cega tipo condulete  ø 75mm.</t>
  </si>
  <si>
    <t>Centro de Distribuição tipo Quadro de Comando para Caixa p/ Reversora - CEMAR</t>
  </si>
  <si>
    <t>Centro de distribuição metálico,  de uso aparente para 36 elementos com barramentos (CDBK)</t>
  </si>
  <si>
    <t>Chave Reversora 40A. com 04 câmaras</t>
  </si>
  <si>
    <t>Caixa p/ Reversora - GSP.2</t>
  </si>
  <si>
    <t>Eletroduto ferro diâmetro 25 mm pintadas de branco na parte aparente</t>
  </si>
  <si>
    <t>Eletroduto ferro diâmetro 32 mm pintadas de branco na parte aparente</t>
  </si>
  <si>
    <t>Quadro de Força de SOBREPOR montado em quadro de comando com dimensões mínimas de 600x400x150mm, com barramento DIN de FNT para 100A, placa de montagem - Completo para 30 elementos - CD-AR.</t>
  </si>
  <si>
    <t>Canaleta alumínio 73x45mm dupla c/ tampa de encaixe - Branca</t>
  </si>
  <si>
    <t>Adaptador 2x3/4"  específica de canaleta de alumínio 73x45mm</t>
  </si>
  <si>
    <t>Remoção de telhas de fibra de vidro da claraboia</t>
  </si>
  <si>
    <t>Parquet idem existente a instalar/ substituir</t>
  </si>
  <si>
    <t>Aplicação de Manta asfáltica nas paredes e no piso</t>
  </si>
  <si>
    <t>Instalação de vidros aramados transparentes 8mm, com toda a impermeabilização necessária, na claraboia</t>
  </si>
  <si>
    <t>Grade interna de ferro chumbada na alvenaria (parede, piso, laje, pilar), com barras redondas verticais de diâmetro 5/8'' a cada 8 cm e barras chatas transversais bitola 1.1/2x5/16" a cada 60cm. Fundo antiferruginoso tipo zarcão e pintura esmalte sintético acetinado na cor branca (ou no padrão existente), conforme projeto. A empresa deverá fornecer um dossiê de instalação, com imagens ilustrativas de todas as etapas de execução da grade. Medidas devem ser conferidas no local. Para parede externa da retaguarda dos cashes.</t>
  </si>
  <si>
    <t>Recuperar esquadrias de ferro com substituição de peças danificadas por ferrugem</t>
  </si>
  <si>
    <t>Emassamento de alvenaria, onde havia azulejos nos banheiros, de 2,15m até o forro, com massa acrílica inclusive Lixação</t>
  </si>
  <si>
    <t>Aplicação de massa corrida, com Lixação</t>
  </si>
  <si>
    <t>Aplicação de massa acrílica para exteriores nas fissuras e buracos da fachada</t>
  </si>
  <si>
    <t>Limpeza e repintura da Testeira em chapa galvanizada vazada, com back light e logomarca em acrílico. Preparação das áreas com corrosão com fundo antiferruginoso e posterior pintura com tinta automotiva com mesmo acabamento e padrão de cores. Recomposição das letras e cubos danificados, em acrílico. Conferir medidas, cores e modelos no local</t>
  </si>
  <si>
    <t>Acrílica, na cor branca. Paredes e teto. Duas demãos</t>
  </si>
  <si>
    <t>Instalação de forro pacote, de fibra mineral em placas 625 x 625 mm, e = 15 mm, borda reta, com pintura antimofo, apoiado em perfil de aço galvanizado com 24mm de base, instalado, conforme padrão do banco</t>
  </si>
  <si>
    <t>Porta em alumínio anodizado cor branca, de abrir, 90x210cm, com ferragens, 2 fechaduras auxiliar tetra-chave (uma delas com acesso apenas pela parte interna da porta) e vidro liso transparente 5mm, com requadro de 3x8 para porta acessível.</t>
  </si>
  <si>
    <t>Patch Cord cat. 6 comprimento 2,5 m - Vermelho</t>
  </si>
  <si>
    <t>Impermeabilização interna do reservatório Superior</t>
  </si>
  <si>
    <t xml:space="preserve">Caixilharia fixa de alumínio anodizado cor branca, perfil série 30, piso-teto, para sala de autoatendimento, com vãos para porta detectora de metais, passa objetos e porta de emergência. </t>
  </si>
  <si>
    <t>Elemento tátil individual 25 x 25 cm (alerta), conforme NBR 9050, para uso interno, em poliéster auto adesivante cor azul</t>
  </si>
  <si>
    <t>Elemento tátil individual 25 x 25 cm (direcional), conforme NBR 9050, para uso interno, em poliéster auto adesivante cor azul</t>
  </si>
  <si>
    <t>Limpeza e repintura da Bandeira. Preparação das áreas com corrosão com fundo antiferruginoso e posterior pintura com tinta automotiva com mesmo acabamento e padrão de cores. Recomposição das letras e cubos danificados, em acrílico. Conferir medidas, cores e modelos no local</t>
  </si>
  <si>
    <t>12.3</t>
  </si>
  <si>
    <t>9.1.6</t>
  </si>
  <si>
    <t>Pintura das esquadrias externas, incluindo limpeza e zarcão - Tinta esmalte acetinado, cor cinza médio. Duas Demãos.</t>
  </si>
  <si>
    <t>Pintura do suporte da bandeira e mastros, incluindo limpeza e zarcão - Tinta esmalte, cor alumínio fino 1001. Duas Demãos.</t>
  </si>
  <si>
    <r>
      <t>Fornecimento e instalação completa de Unidade condicionadora tipo mini split</t>
    </r>
    <r>
      <rPr>
        <sz val="10"/>
        <rFont val="Calibri"/>
        <family val="2"/>
      </rPr>
      <t>, evaporadora modelo dutado (built in), ciclo reverso, capacidade nominal 36.000 Btu/h,  condensadora tipo Descarga Vertical ( Barril), 220V- 1F- 60 Hz. Fluído refrigerante isento de cloro (HFC). Incluíndo rede frigorígena nova de cobre ( cobre flexível de rolo "sem emendas" devido ao forro de gesso dificultar a verificação de vazamentos), isolamento térmico de borracha elastomérica, solda, nitrogênio, alto-vácuo, calços antivibração, complemento de fluido refrigerante, suporte interno e externo, grelha de insuflamento de ar com dupla deflexão (defletor horizontal e defletor vertical), grelhas para retorno de ar com espaçamento de 20 mm entre as aletas, teste de partida suporte interno e externo, grelha de insuflamento de ar, grelhas para retorno de ar, teste de partida, acessórios diversos para fixação, interligação a rede de drenagem(com isolamento térmico de borracha elastomérica), adequação no ponto elétrico, adequação no dreno, adequações civis necessárias, contatora e timer de programação horário semanal. Acionamento por controle remoto sem fio.                                                                                                                                                  Ref. Modelo  42BQA036510HC(EVAP.) +  38CQI036515MC(COND.) da SPRINGER CARRIER OU EQUIVALENTE</t>
    </r>
  </si>
  <si>
    <t xml:space="preserve">Fornecimento e instalação completa de Unidade condicionadora tipo split modular ( splitão) , capacidade nominal 15 TR (180.000 Btu/h),   condensadora tipo descarga vertical (Barril), 380- 3F- 60 Hz. Fluído refrigerante isento de cloro (HFC). A instalação nova inclui rede frigorígena nova de cobre, isolamento térmico, solda, nitrogênio, alto-vácuo, calços antivibração, complemento de fluido refrigerante, suporte interno e externo, teste de partida, acessórios diversos para fixação, interligação a rede de drenagem(com isolamento térmico de borracha elastomérica), adequação no ponto elétrico, adequação no dreno, adequações civis necessárias, contatora, capacitores para correção do fator de potência e quadro de energia. Acionamento por termostato analógico rotativo com chave de seleção para ventilação,  refrigeração ou aquecimento.                                                                                                                                                   OBS: Interligar a evaporadora à rede de dutos já existente no andar Térreo na Sala de Máquinas. A evaporadora nova deve vir com os seguintes itens ( além dos acessórios necessários para o correto funcionamento do equipamento): válvula de expansão termostática, visor de líquido, filtro secador. Condensadora linha super -s válvula de sucção/líquido, válvula de descarga, pressostato de rearme manual alta, controle de condensação, capacitor para correção do fator de potência padrão bancos. Unidade condensadora nova com descarga vertical e ventilador axial com compressor de refrigeração tipo scroll, serpentina resistente à corrosão, maresia, etc ( gold coated), relé de inversão de fase. 
Incluir Resistências de aquecimento acionadas conforme especificação no Memorial Descritivo e Anexo especificações técnicas. Distribuir 6(seis) resistências de aquecimento em formato de U de 1500W cada de 2(duas) em duas em cada fase R,S e T totalizando 9,0 kw, em dois estágios de 4,5 kW cada um.
Ref.: 1(uma) evaporadora 15 TR com 2(dois) ciclos ou circuitos de 7,5 TR cada modelo evaporadora 15 TR cód. RVT150CXP( módulo ventilação) e cód. RTC150CNP( módulo trocador de calor) + 2(duas) condensadoras modelo RAP080E5S + Controle remoto com fio ( cód. KCO0026 ). da Hitachi ou equivalente
</t>
  </si>
  <si>
    <t xml:space="preserve">Retirada/desmontagem e descarte de evaporadora tipo Self 15 TR cada marca Arcon incluindo a retirada do quadro elétrico de energia antigo (atendendo a resolução ambiental).                                                                                                                                       Evaporadoras andar Térreo Nº de Pat. 570533 e 570534.                                            </t>
  </si>
  <si>
    <t>Fornecimento e instalação de quadro elétrico para condensadoras, adequação de entrada/saida do quadro</t>
  </si>
  <si>
    <t>Fornecimento e instalação completa de Difusor novo de insuflamento de 04 vias, tipo difusor quadrado europeu, cor branca, construído em alumínio extrudado, tamanho 6 de Aba a Aba equipado com caixa plenum, tela equalizadora de ar (interna) e registro de lâminas opostas ( convergentes de Ajuste Frontal) de ajuste frontal acoplado ao difusor. Incluído o colarinho,  isolamento térmico e acústico na parte externa do difusor. A dimensão do bocal para acoplar com mangote flexível é de 300 mm de diâmetro conforme catálogo do fabricante.
Ref. Modelo DQE-41-T6-RGA-PL da TROPICAL ou Equivalente</t>
  </si>
  <si>
    <t>Fornecimento e instalação de mangote flexível para encaixe em caixa plenum de difusor tamanho 6 com bocal de 300 mm de diâmetro  (aproximadamente 12 pol.) em uma extremidade com colarinho e, na outra extremidade acoplar à rede de dutos existente com colarinho de modo a não ter nenhum tipo de vazamento com vedação com fita no encaixe com a rede de dutos. O mangote flexível deve possuir isolamento térmico e acústico A espessura do isolamento deverá ser de no mínimo 25 mm de lã-de-vidro ou outro material superior, com resistência térmica mínima de 0,6 (m².K)/W.                                                                                                                   Ref. Modelo Sonodec da MultiVac, ou equivalente com qualidade e desempenho superiores.</t>
  </si>
  <si>
    <t>Fornecer e instalar isolamento térmico novo (  substituindo o isolamento antigo de isopor) da Rede de Dutos do andar Térreo constituído com feltros de lã de vidro, espessura 38mm, revestido em uma das faces com papel Kraft aluminizado reforçado e fita adesiva com vedação adequada. Deverá apresentar resistência térmica mínima de 1,0 (m².K)/W, boa resistência mecânica, barreira contra a condensação de vapor e não propagar chamas.
Ref.: Modelo Isoflex RT 1.0 da Isover Saint Gobain ou equivalente com qualidade e desempenho superiores.</t>
  </si>
  <si>
    <t xml:space="preserve">Fechar hermeticamente os difusores da SAA ( Sala de Autoatendimento) com chapa de aço aparafusada com isolante térmico ( para evitar condensação da úmidade no difusor que será fechado.) ou fechamento do difusor hermeticamente com chapa de MPU. </t>
  </si>
  <si>
    <t>Fazer limpeza e higienização dos dutos de ar condicionado do andar Térreo ( estimada em metros lineares) com comprovação em vídeo antes e depois da limpeza dos dutos.</t>
  </si>
  <si>
    <t>1.16</t>
  </si>
  <si>
    <t>Fornecimento e instalação de plataforma metálica para suportar as condensadoras de ar condicionado. Medidas de 9 m x 1,50 m, confeccionada em tubo 8x8 (3mm espessura), 4x8 (3mm espessura), chapa expandida 3/16 e aço chato 1.1/2 x 3/16, com 12 metros de corrimão ( envolta da plataforma metálica) em tubo redondo de 1.1/2 pol. (2mm espessura). Prever 7 mãos francesas nas medidas especificadas no projeto.Pintura com 1 demão de fundo preparador e 2 demãos de tinta própria para metais cor cinza martelado.  Incluído uma escada de marinheiro para acesso à plataforma metálica. Medidas devem ser conferidas no local antes da execução.</t>
  </si>
</sst>
</file>

<file path=xl/styles.xml><?xml version="1.0" encoding="utf-8"?>
<styleSheet xmlns="http://schemas.openxmlformats.org/spreadsheetml/2006/main">
  <numFmts count="68">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quot;R$&quot;#,##0_);\(&quot;R$&quot;#,##0\)"/>
    <numFmt numFmtId="179" formatCode="&quot;R$&quot;#,##0_);[Red]\(&quot;R$&quot;#,##0\)"/>
    <numFmt numFmtId="180" formatCode="&quot;R$&quot;#,##0.00_);\(&quot;R$&quot;#,##0.00\)"/>
    <numFmt numFmtId="181" formatCode="&quot;R$&quot;#,##0.00_);[Red]\(&quot;R$&quot;#,##0.00\)"/>
    <numFmt numFmtId="182" formatCode="_(&quot;R$&quot;* #,##0_);_(&quot;R$&quot;* \(#,##0\);_(&quot;R$&quot;* &quot;-&quot;_);_(@_)"/>
    <numFmt numFmtId="183" formatCode="_(&quot;R$&quot;* #,##0.00_);_(&quot;R$&quot;* \(#,##0.00\);_(&quot;R$&quot;*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quot;$&quot;* #,##0.00_);_(&quot;$&quot;* \(#,##0.00\);_(&quot;$&quot;* &quot;-&quot;??_);_(@_)"/>
    <numFmt numFmtId="190" formatCode="&quot;Cr$&quot;#,##0_);\(&quot;Cr$&quot;#,##0\)"/>
    <numFmt numFmtId="191" formatCode="&quot;Cr$&quot;#,##0_);[Red]\(&quot;Cr$&quot;#,##0\)"/>
    <numFmt numFmtId="192" formatCode="&quot;Cr$&quot;#,##0.00_);\(&quot;Cr$&quot;#,##0.00\)"/>
    <numFmt numFmtId="193" formatCode="&quot;Cr$&quot;#,##0.00_);[Red]\(&quot;Cr$&quot;#,##0.00\)"/>
    <numFmt numFmtId="194" formatCode="_(&quot;Cr$&quot;* #,##0_);_(&quot;Cr$&quot;* \(#,##0\);_(&quot;Cr$&quot;* &quot;-&quot;_);_(@_)"/>
    <numFmt numFmtId="195" formatCode="_(&quot;Cr$&quot;* #,##0.00_);_(&quot;Cr$&quot;* \(#,##0.00\);_(&quot;Cr$&quot;* &quot;-&quot;??_);_(@_)"/>
    <numFmt numFmtId="196" formatCode="00"/>
    <numFmt numFmtId="197" formatCode="#,##0.00;[Red]#,##0.00"/>
    <numFmt numFmtId="198" formatCode="[$-409]dddd\,\ mmmm\ dd\,\ yyyy"/>
    <numFmt numFmtId="199" formatCode="[$-409]h:mm:ss\ AM/PM"/>
    <numFmt numFmtId="200" formatCode="0.00;[Red]0.00"/>
    <numFmt numFmtId="201" formatCode="[$-416]dddd\,\ d&quot; de &quot;mmmm&quot; de &quot;yyyy"/>
    <numFmt numFmtId="202" formatCode="0.000"/>
    <numFmt numFmtId="203" formatCode="0.0000"/>
    <numFmt numFmtId="204" formatCode="0.0"/>
    <numFmt numFmtId="205" formatCode="#,##0.0"/>
    <numFmt numFmtId="206" formatCode="0.00_);[Red]\(0.00\)"/>
    <numFmt numFmtId="207" formatCode="#,##0.000"/>
    <numFmt numFmtId="208" formatCode="&quot;R$&quot;\ #,##0.00"/>
    <numFmt numFmtId="209" formatCode="&quot;Sim&quot;;&quot;Sim&quot;;&quot;Não&quot;"/>
    <numFmt numFmtId="210" formatCode="&quot;Verdadeiro&quot;;&quot;Verdadeiro&quot;;&quot;Falso&quot;"/>
    <numFmt numFmtId="211" formatCode="&quot;Ativado&quot;;&quot;Ativado&quot;;&quot;Desativado&quot;"/>
    <numFmt numFmtId="212" formatCode="[$€-2]\ #,##0.00_);[Red]\([$€-2]\ #,##0.00\)"/>
    <numFmt numFmtId="213" formatCode="#,##0.0000"/>
    <numFmt numFmtId="214" formatCode="#,##0.00000"/>
    <numFmt numFmtId="215" formatCode="#,##0.000000"/>
    <numFmt numFmtId="216" formatCode="#,##0.0000000"/>
    <numFmt numFmtId="217" formatCode="00000"/>
    <numFmt numFmtId="218" formatCode="&quot;R$&quot;#,##0.0000_);[Red]\(&quot;R$&quot;#,##0.0000\)"/>
    <numFmt numFmtId="219" formatCode="#,##0.0;[Red]#,##0.0"/>
    <numFmt numFmtId="220" formatCode="#,##0.000;[Red]#,##0.000"/>
    <numFmt numFmtId="221" formatCode="#,##0.0000;[Red]#,##0.0000"/>
    <numFmt numFmtId="222" formatCode="#,##0.00000000"/>
    <numFmt numFmtId="223" formatCode="0.0%"/>
  </numFmts>
  <fonts count="60">
    <font>
      <sz val="10"/>
      <name val="MS Sans Serif"/>
      <family val="0"/>
    </font>
    <font>
      <b/>
      <sz val="10"/>
      <name val="MS Sans Serif"/>
      <family val="0"/>
    </font>
    <font>
      <i/>
      <sz val="10"/>
      <name val="MS Sans Serif"/>
      <family val="2"/>
    </font>
    <font>
      <b/>
      <i/>
      <sz val="10"/>
      <name val="MS Sans Serif"/>
      <family val="0"/>
    </font>
    <font>
      <sz val="10"/>
      <name val="Arial"/>
      <family val="2"/>
    </font>
    <font>
      <sz val="10"/>
      <name val="Calibri"/>
      <family val="2"/>
    </font>
    <font>
      <b/>
      <sz val="10"/>
      <name val="Calibri"/>
      <family val="2"/>
    </font>
    <font>
      <b/>
      <sz val="8"/>
      <name val="Times New Roman"/>
      <family val="1"/>
    </font>
    <font>
      <b/>
      <sz val="10"/>
      <name val="Arial"/>
      <family val="2"/>
    </font>
    <font>
      <b/>
      <sz val="10"/>
      <color indexed="8"/>
      <name val="Calibri"/>
      <family val="2"/>
    </font>
    <font>
      <sz val="10"/>
      <color indexed="8"/>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MS Sans Serif"/>
      <family val="0"/>
    </font>
    <font>
      <u val="single"/>
      <sz val="10"/>
      <color indexed="20"/>
      <name val="MS Sans Serif"/>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name val="Calibri"/>
      <family val="2"/>
    </font>
    <font>
      <sz val="11"/>
      <name val="Calibri"/>
      <family val="2"/>
    </font>
    <font>
      <b/>
      <i/>
      <sz val="10"/>
      <name val="Calibri"/>
      <family val="2"/>
    </font>
    <font>
      <sz val="10"/>
      <color indexed="10"/>
      <name val="Calibri"/>
      <family val="2"/>
    </font>
    <font>
      <sz val="10"/>
      <color indexed="49"/>
      <name val="Calibri"/>
      <family val="2"/>
    </font>
    <font>
      <sz val="10"/>
      <color indexed="53"/>
      <name val="Calibri"/>
      <family val="2"/>
    </font>
    <font>
      <b/>
      <sz val="12"/>
      <name val="Calibri"/>
      <family val="2"/>
    </font>
    <font>
      <b/>
      <sz val="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MS Sans Serif"/>
      <family val="0"/>
    </font>
    <font>
      <u val="single"/>
      <sz val="10"/>
      <color theme="11"/>
      <name val="MS Sans Serif"/>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rgb="FFFF0000"/>
      <name val="Calibri"/>
      <family val="2"/>
    </font>
    <font>
      <sz val="10"/>
      <color theme="3" tint="0.39998000860214233"/>
      <name val="Calibri"/>
      <family val="2"/>
    </font>
    <font>
      <sz val="10"/>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double"/>
      <right style="thin"/>
      <top style="double"/>
      <bottom>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style="thin"/>
      <top style="thin"/>
      <bottom style="thin"/>
    </border>
    <border>
      <left style="hair"/>
      <right style="hair"/>
      <top style="hair"/>
      <bottom style="hair"/>
    </border>
    <border>
      <left style="hair">
        <color indexed="8"/>
      </left>
      <right style="thin"/>
      <top style="hair">
        <color indexed="8"/>
      </top>
      <bottom>
        <color indexed="63"/>
      </bottom>
    </border>
    <border>
      <left>
        <color indexed="63"/>
      </left>
      <right style="hair"/>
      <top>
        <color indexed="63"/>
      </top>
      <bottom style="hair"/>
    </border>
    <border>
      <left style="hair"/>
      <right style="thin"/>
      <top style="hair"/>
      <bottom style="hair"/>
    </border>
    <border>
      <left style="thin"/>
      <right style="hair"/>
      <top>
        <color indexed="63"/>
      </top>
      <bottom style="hair"/>
    </border>
    <border>
      <left style="hair"/>
      <right style="hair"/>
      <top>
        <color indexed="63"/>
      </top>
      <bottom style="hair"/>
    </border>
    <border>
      <left style="thin"/>
      <right style="hair"/>
      <top style="hair"/>
      <bottom style="hair"/>
    </border>
    <border>
      <left style="thin"/>
      <right>
        <color indexed="63"/>
      </right>
      <top style="thin"/>
      <bottom style="thin"/>
    </border>
    <border>
      <left>
        <color indexed="63"/>
      </left>
      <right>
        <color indexed="63"/>
      </right>
      <top style="thin"/>
      <bottom style="thin"/>
    </border>
    <border>
      <left style="thin"/>
      <right style="hair"/>
      <top>
        <color indexed="63"/>
      </top>
      <bottom>
        <color indexed="63"/>
      </bottom>
    </border>
    <border>
      <left style="hair"/>
      <right style="thin"/>
      <top style="hair"/>
      <bottom>
        <color indexed="63"/>
      </bottom>
    </border>
    <border>
      <left style="hair"/>
      <right style="thin"/>
      <top>
        <color indexed="63"/>
      </top>
      <bottom style="hair"/>
    </border>
    <border>
      <left>
        <color indexed="63"/>
      </left>
      <right style="hair"/>
      <top style="hair"/>
      <bottom style="hair"/>
    </border>
    <border>
      <left style="hair"/>
      <right style="thin"/>
      <top/>
      <bottom/>
    </border>
    <border>
      <left style="thin"/>
      <right style="hair"/>
      <top style="hair"/>
      <bottom style="thin"/>
    </border>
    <border>
      <left>
        <color indexed="63"/>
      </left>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hair"/>
      <right>
        <color indexed="63"/>
      </right>
      <top style="hair"/>
      <bottom style="thin"/>
    </border>
    <border>
      <left style="hair"/>
      <right style="thin"/>
      <top style="hair"/>
      <bottom style="hair">
        <color indexed="8"/>
      </bottom>
    </border>
    <border>
      <left style="medium"/>
      <right style="hair"/>
      <top>
        <color indexed="63"/>
      </top>
      <bottom style="hair"/>
    </border>
    <border>
      <left style="hair">
        <color indexed="8"/>
      </left>
      <right style="hair">
        <color indexed="8"/>
      </right>
      <top style="hair">
        <color indexed="8"/>
      </top>
      <bottom style="hair">
        <color indexed="8"/>
      </bottom>
    </border>
    <border>
      <left style="medium"/>
      <right style="hair"/>
      <top style="hair"/>
      <bottom style="hair"/>
    </border>
    <border>
      <left style="hair"/>
      <right style="hair"/>
      <top style="hair"/>
      <bottom>
        <color indexed="63"/>
      </bottom>
    </border>
    <border>
      <left>
        <color indexed="63"/>
      </left>
      <right style="hair"/>
      <top>
        <color indexed="63"/>
      </top>
      <bottom>
        <color indexed="63"/>
      </bottom>
    </border>
    <border>
      <left>
        <color indexed="63"/>
      </left>
      <right style="medium"/>
      <top style="thin"/>
      <bottom style="thin"/>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color indexed="63"/>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169" fontId="38" fillId="0" borderId="0" applyFont="0" applyFill="0" applyBorder="0" applyAlignment="0" applyProtection="0"/>
    <xf numFmtId="169" fontId="0" fillId="0" borderId="0" applyFont="0" applyFill="0" applyBorder="0" applyAlignment="0" applyProtection="0"/>
    <xf numFmtId="0" fontId="48" fillId="31" borderId="0" applyNumberFormat="0" applyBorder="0" applyAlignment="0" applyProtection="0"/>
    <xf numFmtId="0" fontId="0" fillId="0" borderId="0">
      <alignment vertical="center"/>
      <protection/>
    </xf>
    <xf numFmtId="0" fontId="4" fillId="0" borderId="0">
      <alignment/>
      <protection/>
    </xf>
    <xf numFmtId="0" fontId="0" fillId="0" borderId="0">
      <alignment vertical="center"/>
      <protection/>
    </xf>
    <xf numFmtId="0" fontId="38"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0" fontId="7" fillId="0" borderId="5" applyNumberFormat="0" applyFont="0" applyBorder="0" applyAlignment="0">
      <protection/>
    </xf>
    <xf numFmtId="9" fontId="0" fillId="0" borderId="0" applyFont="0" applyFill="0" applyBorder="0" applyAlignment="0" applyProtection="0"/>
    <xf numFmtId="0" fontId="49" fillId="21" borderId="6" applyNumberFormat="0" applyAlignment="0" applyProtection="0"/>
    <xf numFmtId="38"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0" borderId="9" applyNumberFormat="0" applyFill="0" applyAlignment="0" applyProtection="0"/>
    <xf numFmtId="0" fontId="55" fillId="0" borderId="0" applyNumberFormat="0" applyFill="0" applyBorder="0" applyAlignment="0" applyProtection="0"/>
    <xf numFmtId="0" fontId="56" fillId="0" borderId="10" applyNumberFormat="0" applyFill="0" applyAlignment="0" applyProtection="0"/>
    <xf numFmtId="40" fontId="0" fillId="0" borderId="0" applyFont="0" applyFill="0" applyBorder="0" applyAlignment="0" applyProtection="0"/>
    <xf numFmtId="40" fontId="0" fillId="0" borderId="0" applyFill="0" applyBorder="0" applyAlignment="0" applyProtection="0"/>
    <xf numFmtId="43" fontId="38" fillId="0" borderId="0" applyFont="0" applyFill="0" applyBorder="0" applyAlignment="0" applyProtection="0"/>
    <xf numFmtId="43" fontId="38" fillId="0" borderId="0" applyFont="0" applyFill="0" applyBorder="0" applyAlignment="0" applyProtection="0"/>
  </cellStyleXfs>
  <cellXfs count="330">
    <xf numFmtId="0" fontId="0" fillId="0" borderId="0" xfId="0" applyAlignment="1">
      <alignment/>
    </xf>
    <xf numFmtId="0" fontId="5" fillId="0" borderId="0" xfId="0" applyFont="1" applyAlignment="1" applyProtection="1">
      <alignment vertical="center" wrapText="1"/>
      <protection hidden="1"/>
    </xf>
    <xf numFmtId="0" fontId="5" fillId="0" borderId="0" xfId="0" applyFont="1" applyAlignment="1" applyProtection="1">
      <alignment wrapText="1"/>
      <protection hidden="1"/>
    </xf>
    <xf numFmtId="0" fontId="5" fillId="0" borderId="0" xfId="0" applyFont="1" applyAlignment="1" applyProtection="1">
      <alignment/>
      <protection hidden="1"/>
    </xf>
    <xf numFmtId="197" fontId="5" fillId="0" borderId="0" xfId="0" applyNumberFormat="1" applyFont="1" applyAlignment="1" applyProtection="1">
      <alignment horizontal="right" wrapText="1"/>
      <protection hidden="1"/>
    </xf>
    <xf numFmtId="197" fontId="5" fillId="0" borderId="0" xfId="0" applyNumberFormat="1" applyFont="1" applyFill="1" applyAlignment="1" applyProtection="1">
      <alignment horizontal="right" wrapText="1"/>
      <protection hidden="1"/>
    </xf>
    <xf numFmtId="197" fontId="6" fillId="0" borderId="0" xfId="0" applyNumberFormat="1" applyFont="1" applyAlignment="1" applyProtection="1">
      <alignment horizontal="right" vertical="center" wrapText="1"/>
      <protection hidden="1"/>
    </xf>
    <xf numFmtId="0" fontId="5" fillId="0" borderId="0" xfId="0" applyFont="1" applyFill="1" applyBorder="1" applyAlignment="1" applyProtection="1">
      <alignment wrapText="1"/>
      <protection hidden="1"/>
    </xf>
    <xf numFmtId="0" fontId="30" fillId="0" borderId="0" xfId="0" applyFont="1" applyFill="1" applyBorder="1" applyAlignment="1" applyProtection="1">
      <alignment vertical="center" wrapText="1"/>
      <protection hidden="1"/>
    </xf>
    <xf numFmtId="0" fontId="30" fillId="0" borderId="0" xfId="0" applyFont="1" applyFill="1" applyBorder="1" applyAlignment="1" applyProtection="1">
      <alignment/>
      <protection hidden="1"/>
    </xf>
    <xf numFmtId="0" fontId="30" fillId="0" borderId="0" xfId="0" applyFont="1" applyFill="1" applyBorder="1" applyAlignment="1" applyProtection="1">
      <alignment horizontal="left" vertical="center" wrapText="1"/>
      <protection hidden="1"/>
    </xf>
    <xf numFmtId="0" fontId="5" fillId="0" borderId="0" xfId="0" applyFont="1" applyFill="1" applyBorder="1" applyAlignment="1" applyProtection="1">
      <alignment/>
      <protection hidden="1"/>
    </xf>
    <xf numFmtId="197" fontId="6" fillId="33" borderId="11" xfId="0" applyNumberFormat="1" applyFont="1" applyFill="1" applyBorder="1" applyAlignment="1" applyProtection="1">
      <alignment horizontal="center" vertical="center" wrapText="1"/>
      <protection hidden="1"/>
    </xf>
    <xf numFmtId="196" fontId="6" fillId="33" borderId="12" xfId="0" applyNumberFormat="1" applyFont="1" applyFill="1" applyBorder="1" applyAlignment="1" applyProtection="1">
      <alignment horizontal="center" vertical="center" wrapText="1"/>
      <protection hidden="1"/>
    </xf>
    <xf numFmtId="1" fontId="6" fillId="33" borderId="12" xfId="0" applyNumberFormat="1" applyFont="1" applyFill="1" applyBorder="1" applyAlignment="1" applyProtection="1">
      <alignment horizontal="left" vertical="center" wrapText="1"/>
      <protection hidden="1"/>
    </xf>
    <xf numFmtId="0" fontId="6" fillId="33" borderId="12" xfId="0" applyFont="1" applyFill="1" applyBorder="1" applyAlignment="1" applyProtection="1">
      <alignment vertical="top" wrapText="1"/>
      <protection hidden="1"/>
    </xf>
    <xf numFmtId="2" fontId="5" fillId="33" borderId="12" xfId="0" applyNumberFormat="1" applyFont="1" applyFill="1" applyBorder="1" applyAlignment="1" applyProtection="1">
      <alignment horizontal="center" wrapText="1"/>
      <protection hidden="1"/>
    </xf>
    <xf numFmtId="0" fontId="5" fillId="33" borderId="12" xfId="0" applyFont="1" applyFill="1" applyBorder="1" applyAlignment="1" applyProtection="1">
      <alignment horizontal="center" wrapText="1"/>
      <protection hidden="1"/>
    </xf>
    <xf numFmtId="197" fontId="5" fillId="33" borderId="12" xfId="0" applyNumberFormat="1" applyFont="1" applyFill="1" applyBorder="1" applyAlignment="1" applyProtection="1">
      <alignment horizontal="right" wrapText="1"/>
      <protection hidden="1"/>
    </xf>
    <xf numFmtId="197" fontId="5" fillId="33" borderId="12" xfId="71" applyNumberFormat="1" applyFont="1" applyFill="1" applyBorder="1" applyAlignment="1" applyProtection="1">
      <alignment horizontal="right" wrapText="1"/>
      <protection hidden="1"/>
    </xf>
    <xf numFmtId="9" fontId="6" fillId="0" borderId="13" xfId="60" applyFont="1" applyBorder="1" applyAlignment="1" applyProtection="1">
      <alignment horizontal="right" vertical="center" wrapText="1"/>
      <protection locked="0"/>
    </xf>
    <xf numFmtId="10" fontId="6" fillId="0" borderId="13" xfId="60" applyNumberFormat="1" applyFont="1" applyBorder="1" applyAlignment="1" applyProtection="1">
      <alignment horizontal="right" vertical="center" wrapText="1"/>
      <protection locked="0"/>
    </xf>
    <xf numFmtId="0" fontId="6" fillId="0" borderId="0" xfId="0" applyFont="1" applyFill="1" applyAlignment="1" applyProtection="1">
      <alignment horizontal="right" vertical="center" wrapText="1"/>
      <protection hidden="1"/>
    </xf>
    <xf numFmtId="4" fontId="5" fillId="33" borderId="12" xfId="71" applyNumberFormat="1" applyFont="1" applyFill="1" applyBorder="1" applyAlignment="1" applyProtection="1">
      <alignment horizontal="right" wrapText="1"/>
      <protection hidden="1"/>
    </xf>
    <xf numFmtId="2" fontId="5" fillId="0" borderId="14" xfId="0" applyNumberFormat="1" applyFont="1" applyFill="1" applyBorder="1" applyAlignment="1" applyProtection="1">
      <alignment horizontal="center" vertical="center" wrapText="1"/>
      <protection hidden="1"/>
    </xf>
    <xf numFmtId="197" fontId="5" fillId="0" borderId="15" xfId="0" applyNumberFormat="1" applyFont="1" applyFill="1" applyBorder="1" applyAlignment="1" applyProtection="1">
      <alignment horizontal="right" vertical="center" wrapText="1"/>
      <protection hidden="1"/>
    </xf>
    <xf numFmtId="4" fontId="5" fillId="34" borderId="16" xfId="0" applyNumberFormat="1" applyFont="1" applyFill="1" applyBorder="1" applyAlignment="1" applyProtection="1">
      <alignment horizontal="right" vertical="center" wrapText="1"/>
      <protection locked="0"/>
    </xf>
    <xf numFmtId="4" fontId="5" fillId="0" borderId="17" xfId="0" applyNumberFormat="1" applyFont="1" applyFill="1" applyBorder="1" applyAlignment="1" applyProtection="1">
      <alignment vertical="center" wrapText="1"/>
      <protection hidden="1"/>
    </xf>
    <xf numFmtId="0" fontId="6" fillId="35" borderId="18" xfId="0" applyFont="1" applyFill="1" applyBorder="1" applyAlignment="1" applyProtection="1">
      <alignment horizontal="center" vertical="center" wrapText="1"/>
      <protection hidden="1"/>
    </xf>
    <xf numFmtId="0" fontId="6" fillId="35" borderId="19" xfId="0" applyFont="1" applyFill="1" applyBorder="1" applyAlignment="1" applyProtection="1">
      <alignment horizontal="left" vertical="center" wrapText="1"/>
      <protection hidden="1"/>
    </xf>
    <xf numFmtId="0" fontId="5" fillId="0" borderId="14" xfId="0" applyFont="1" applyFill="1" applyBorder="1" applyAlignment="1" applyProtection="1">
      <alignment horizontal="justify" vertical="center" wrapText="1"/>
      <protection hidden="1"/>
    </xf>
    <xf numFmtId="0" fontId="5" fillId="0" borderId="14" xfId="0" applyFont="1" applyFill="1" applyBorder="1" applyAlignment="1" applyProtection="1">
      <alignment vertical="center" wrapText="1"/>
      <protection hidden="1"/>
    </xf>
    <xf numFmtId="0" fontId="5" fillId="0" borderId="0" xfId="0" applyFont="1" applyFill="1" applyAlignment="1" applyProtection="1">
      <alignment/>
      <protection hidden="1"/>
    </xf>
    <xf numFmtId="0" fontId="5" fillId="0" borderId="14" xfId="0" applyFont="1" applyFill="1" applyBorder="1" applyAlignment="1" applyProtection="1">
      <alignment horizontal="center" vertical="center" wrapText="1"/>
      <protection hidden="1"/>
    </xf>
    <xf numFmtId="196" fontId="5" fillId="0" borderId="20" xfId="0" applyNumberFormat="1" applyFont="1" applyFill="1" applyBorder="1" applyAlignment="1" applyProtection="1">
      <alignment horizontal="center" vertical="center" wrapText="1"/>
      <protection hidden="1"/>
    </xf>
    <xf numFmtId="4" fontId="5" fillId="0" borderId="14" xfId="0" applyNumberFormat="1" applyFont="1" applyFill="1" applyBorder="1" applyAlignment="1" applyProtection="1">
      <alignment horizontal="right" vertical="center" wrapText="1"/>
      <protection hidden="1"/>
    </xf>
    <xf numFmtId="0" fontId="5" fillId="0" borderId="14" xfId="0" applyFont="1" applyFill="1" applyBorder="1" applyAlignment="1" applyProtection="1">
      <alignment horizontal="left" vertical="center" wrapText="1"/>
      <protection hidden="1"/>
    </xf>
    <xf numFmtId="197" fontId="5" fillId="35" borderId="14" xfId="0" applyNumberFormat="1" applyFont="1" applyFill="1" applyBorder="1" applyAlignment="1" applyProtection="1">
      <alignment horizontal="right" vertical="center" wrapText="1"/>
      <protection hidden="1"/>
    </xf>
    <xf numFmtId="197" fontId="5" fillId="35" borderId="17" xfId="0" applyNumberFormat="1" applyFont="1" applyFill="1" applyBorder="1" applyAlignment="1" applyProtection="1">
      <alignment horizontal="right" vertical="center"/>
      <protection hidden="1"/>
    </xf>
    <xf numFmtId="4" fontId="5" fillId="0" borderId="0" xfId="0" applyNumberFormat="1" applyFont="1" applyFill="1" applyAlignment="1" applyProtection="1">
      <alignment horizontal="right" wrapText="1"/>
      <protection hidden="1"/>
    </xf>
    <xf numFmtId="0" fontId="5" fillId="0" borderId="0" xfId="0" applyFont="1" applyAlignment="1">
      <alignment/>
    </xf>
    <xf numFmtId="0" fontId="5" fillId="0" borderId="0" xfId="0" applyFont="1" applyAlignment="1" applyProtection="1">
      <alignment vertical="center"/>
      <protection hidden="1"/>
    </xf>
    <xf numFmtId="2" fontId="6" fillId="0" borderId="0" xfId="0" applyNumberFormat="1" applyFont="1" applyFill="1" applyAlignment="1" applyProtection="1">
      <alignment horizontal="left" vertical="center" wrapText="1"/>
      <protection hidden="1"/>
    </xf>
    <xf numFmtId="4" fontId="5" fillId="0" borderId="16" xfId="0" applyNumberFormat="1" applyFont="1" applyFill="1" applyBorder="1" applyAlignment="1" applyProtection="1">
      <alignment horizontal="right" vertical="center" wrapText="1"/>
      <protection hidden="1"/>
    </xf>
    <xf numFmtId="0" fontId="5" fillId="0" borderId="0" xfId="0" applyNumberFormat="1" applyFont="1" applyAlignment="1" applyProtection="1">
      <alignment horizontal="left"/>
      <protection hidden="1"/>
    </xf>
    <xf numFmtId="0" fontId="5" fillId="0" borderId="0" xfId="0" applyNumberFormat="1" applyFont="1" applyFill="1" applyBorder="1" applyAlignment="1" applyProtection="1">
      <alignment horizontal="left"/>
      <protection hidden="1"/>
    </xf>
    <xf numFmtId="0" fontId="30" fillId="0" borderId="0" xfId="0" applyNumberFormat="1" applyFont="1" applyFill="1" applyBorder="1" applyAlignment="1" applyProtection="1">
      <alignment horizontal="left"/>
      <protection hidden="1"/>
    </xf>
    <xf numFmtId="0" fontId="5" fillId="0" borderId="0" xfId="0" applyNumberFormat="1" applyFont="1" applyFill="1" applyAlignment="1" applyProtection="1">
      <alignment horizontal="left"/>
      <protection hidden="1"/>
    </xf>
    <xf numFmtId="0" fontId="30" fillId="0" borderId="0" xfId="0" applyFont="1" applyFill="1" applyBorder="1" applyAlignment="1" applyProtection="1">
      <alignment horizontal="left"/>
      <protection hidden="1"/>
    </xf>
    <xf numFmtId="0" fontId="30" fillId="33" borderId="21" xfId="0" applyFont="1" applyFill="1" applyBorder="1" applyAlignment="1" applyProtection="1">
      <alignment horizontal="right" vertical="center" wrapText="1"/>
      <protection hidden="1"/>
    </xf>
    <xf numFmtId="0" fontId="30" fillId="33" borderId="22" xfId="0" applyFont="1" applyFill="1" applyBorder="1" applyAlignment="1" applyProtection="1">
      <alignment horizontal="right" vertical="center" wrapText="1"/>
      <protection hidden="1"/>
    </xf>
    <xf numFmtId="4" fontId="5" fillId="33" borderId="12" xfId="0" applyNumberFormat="1" applyFont="1" applyFill="1" applyBorder="1" applyAlignment="1" applyProtection="1">
      <alignment horizontal="right" wrapText="1"/>
      <protection hidden="1"/>
    </xf>
    <xf numFmtId="0" fontId="6" fillId="0" borderId="14" xfId="0" applyFont="1" applyFill="1" applyBorder="1" applyAlignment="1" applyProtection="1">
      <alignment horizontal="left" vertical="center" wrapText="1"/>
      <protection hidden="1"/>
    </xf>
    <xf numFmtId="0" fontId="6" fillId="0" borderId="23" xfId="0" applyFont="1" applyFill="1" applyBorder="1" applyAlignment="1" applyProtection="1">
      <alignment horizontal="center" vertical="center" wrapText="1"/>
      <protection hidden="1"/>
    </xf>
    <xf numFmtId="0" fontId="5" fillId="0" borderId="14" xfId="0" applyFont="1" applyFill="1" applyBorder="1" applyAlignment="1" applyProtection="1">
      <alignment horizontal="left" vertical="center"/>
      <protection hidden="1"/>
    </xf>
    <xf numFmtId="0" fontId="5" fillId="0" borderId="19" xfId="0" applyFont="1" applyFill="1" applyBorder="1" applyAlignment="1" applyProtection="1">
      <alignment vertical="center" wrapText="1"/>
      <protection hidden="1"/>
    </xf>
    <xf numFmtId="2" fontId="5" fillId="0" borderId="19" xfId="0" applyNumberFormat="1" applyFont="1" applyFill="1" applyBorder="1" applyAlignment="1" applyProtection="1">
      <alignment horizontal="center" vertical="center" wrapText="1"/>
      <protection hidden="1"/>
    </xf>
    <xf numFmtId="0" fontId="5" fillId="0" borderId="14" xfId="0" applyFont="1" applyFill="1" applyBorder="1" applyAlignment="1" applyProtection="1">
      <alignment vertical="top" wrapText="1"/>
      <protection hidden="1"/>
    </xf>
    <xf numFmtId="196" fontId="6" fillId="0" borderId="18" xfId="0" applyNumberFormat="1" applyFont="1" applyFill="1" applyBorder="1" applyAlignment="1" applyProtection="1">
      <alignment horizontal="center" vertical="center" wrapText="1"/>
      <protection hidden="1"/>
    </xf>
    <xf numFmtId="1" fontId="5" fillId="0" borderId="19" xfId="0" applyNumberFormat="1" applyFont="1" applyFill="1" applyBorder="1" applyAlignment="1" applyProtection="1">
      <alignment horizontal="left" vertical="center" wrapText="1"/>
      <protection hidden="1"/>
    </xf>
    <xf numFmtId="2" fontId="5" fillId="0" borderId="14" xfId="0" applyNumberFormat="1" applyFont="1" applyBorder="1" applyAlignment="1" applyProtection="1">
      <alignment horizontal="center" vertical="center"/>
      <protection hidden="1"/>
    </xf>
    <xf numFmtId="0" fontId="5" fillId="0" borderId="14" xfId="0" applyFont="1" applyFill="1" applyBorder="1" applyAlignment="1" applyProtection="1">
      <alignment horizontal="center" vertical="center"/>
      <protection hidden="1"/>
    </xf>
    <xf numFmtId="4" fontId="5" fillId="0" borderId="24" xfId="71" applyNumberFormat="1" applyFont="1" applyFill="1" applyBorder="1" applyAlignment="1" applyProtection="1">
      <alignment vertical="center" wrapText="1"/>
      <protection hidden="1"/>
    </xf>
    <xf numFmtId="4" fontId="5" fillId="36" borderId="14" xfId="0" applyNumberFormat="1" applyFont="1" applyFill="1" applyBorder="1" applyAlignment="1" applyProtection="1">
      <alignment horizontal="right" vertical="center" wrapText="1"/>
      <protection hidden="1"/>
    </xf>
    <xf numFmtId="4" fontId="5" fillId="0" borderId="17" xfId="0" applyNumberFormat="1" applyFont="1" applyFill="1" applyBorder="1" applyAlignment="1" applyProtection="1">
      <alignment horizontal="right" vertical="center"/>
      <protection hidden="1"/>
    </xf>
    <xf numFmtId="0" fontId="5" fillId="0" borderId="0" xfId="0" applyFont="1" applyFill="1" applyAlignment="1" applyProtection="1">
      <alignment horizontal="right" vertical="center"/>
      <protection hidden="1"/>
    </xf>
    <xf numFmtId="0" fontId="5" fillId="0" borderId="0" xfId="0" applyFont="1" applyFill="1" applyAlignment="1" applyProtection="1">
      <alignment vertical="center"/>
      <protection hidden="1"/>
    </xf>
    <xf numFmtId="0" fontId="5" fillId="0" borderId="0" xfId="0" applyFont="1" applyFill="1" applyAlignment="1" applyProtection="1">
      <alignment vertical="center" wrapText="1"/>
      <protection hidden="1"/>
    </xf>
    <xf numFmtId="0" fontId="5" fillId="0" borderId="14" xfId="0" applyFont="1" applyBorder="1" applyAlignment="1" applyProtection="1">
      <alignment horizontal="left" vertical="center" wrapText="1"/>
      <protection hidden="1"/>
    </xf>
    <xf numFmtId="0" fontId="5" fillId="0" borderId="14" xfId="0" applyFont="1" applyBorder="1" applyAlignment="1" applyProtection="1">
      <alignment vertical="top" wrapText="1"/>
      <protection hidden="1"/>
    </xf>
    <xf numFmtId="4" fontId="5" fillId="34" borderId="14" xfId="0" applyNumberFormat="1" applyFont="1" applyFill="1" applyBorder="1" applyAlignment="1" applyProtection="1">
      <alignment horizontal="right" vertical="center" wrapText="1"/>
      <protection locked="0"/>
    </xf>
    <xf numFmtId="4" fontId="5" fillId="0" borderId="17" xfId="0" applyNumberFormat="1" applyFont="1" applyBorder="1" applyAlignment="1" applyProtection="1">
      <alignment horizontal="right" vertical="center"/>
      <protection hidden="1"/>
    </xf>
    <xf numFmtId="4" fontId="5" fillId="0" borderId="20" xfId="0" applyNumberFormat="1" applyFont="1" applyFill="1" applyBorder="1" applyAlignment="1" applyProtection="1">
      <alignment horizontal="right" vertical="center" wrapText="1"/>
      <protection hidden="1"/>
    </xf>
    <xf numFmtId="4" fontId="5" fillId="34" borderId="19" xfId="0" applyNumberFormat="1" applyFont="1" applyFill="1" applyBorder="1" applyAlignment="1" applyProtection="1">
      <alignment horizontal="right" vertical="center" wrapText="1"/>
      <protection locked="0"/>
    </xf>
    <xf numFmtId="4" fontId="5" fillId="0" borderId="25" xfId="0" applyNumberFormat="1" applyFont="1" applyBorder="1" applyAlignment="1" applyProtection="1">
      <alignment horizontal="right" vertical="center"/>
      <protection hidden="1"/>
    </xf>
    <xf numFmtId="4" fontId="5" fillId="0" borderId="18" xfId="0" applyNumberFormat="1" applyFont="1" applyFill="1" applyBorder="1" applyAlignment="1" applyProtection="1">
      <alignment horizontal="right" vertical="center" wrapText="1"/>
      <protection hidden="1"/>
    </xf>
    <xf numFmtId="4" fontId="5" fillId="0" borderId="19" xfId="0" applyNumberFormat="1" applyFont="1" applyFill="1" applyBorder="1" applyAlignment="1" applyProtection="1">
      <alignment horizontal="right" vertical="center" wrapText="1"/>
      <protection hidden="1"/>
    </xf>
    <xf numFmtId="0" fontId="5" fillId="0" borderId="19" xfId="0" applyFont="1" applyFill="1" applyBorder="1" applyAlignment="1" applyProtection="1">
      <alignment horizontal="center" vertical="center"/>
      <protection hidden="1"/>
    </xf>
    <xf numFmtId="196" fontId="5" fillId="0" borderId="14" xfId="0" applyNumberFormat="1" applyFont="1" applyFill="1" applyBorder="1" applyAlignment="1" applyProtection="1">
      <alignment horizontal="left" vertical="center" wrapText="1"/>
      <protection hidden="1"/>
    </xf>
    <xf numFmtId="0" fontId="5" fillId="0" borderId="20" xfId="0" applyFont="1" applyBorder="1" applyAlignment="1" applyProtection="1">
      <alignment horizontal="center" vertical="center" wrapText="1"/>
      <protection hidden="1"/>
    </xf>
    <xf numFmtId="0" fontId="5" fillId="0" borderId="14" xfId="0" applyNumberFormat="1" applyFont="1" applyBorder="1" applyAlignment="1" applyProtection="1">
      <alignment horizontal="left" vertical="center"/>
      <protection hidden="1"/>
    </xf>
    <xf numFmtId="0" fontId="6" fillId="0" borderId="14" xfId="0" applyNumberFormat="1" applyFont="1" applyBorder="1" applyAlignment="1" applyProtection="1">
      <alignment horizontal="left" vertical="center"/>
      <protection hidden="1"/>
    </xf>
    <xf numFmtId="0" fontId="6" fillId="0" borderId="14" xfId="0" applyFont="1" applyBorder="1" applyAlignment="1" applyProtection="1">
      <alignment horizontal="left" vertical="center" wrapText="1"/>
      <protection hidden="1"/>
    </xf>
    <xf numFmtId="4" fontId="5" fillId="0" borderId="14" xfId="0" applyNumberFormat="1" applyFont="1" applyFill="1" applyBorder="1" applyAlignment="1" applyProtection="1">
      <alignment horizontal="right" vertical="center"/>
      <protection hidden="1"/>
    </xf>
    <xf numFmtId="4" fontId="5" fillId="0" borderId="26" xfId="0" applyNumberFormat="1" applyFont="1" applyFill="1" applyBorder="1" applyAlignment="1" applyProtection="1">
      <alignment horizontal="right" vertical="center" wrapText="1"/>
      <protection hidden="1"/>
    </xf>
    <xf numFmtId="0" fontId="5" fillId="0" borderId="20" xfId="0" applyFont="1" applyFill="1" applyBorder="1" applyAlignment="1" applyProtection="1">
      <alignment horizontal="center" vertical="center" wrapText="1"/>
      <protection hidden="1"/>
    </xf>
    <xf numFmtId="0" fontId="5" fillId="0" borderId="0" xfId="0" applyFont="1" applyFill="1" applyAlignment="1" applyProtection="1">
      <alignment wrapText="1"/>
      <protection hidden="1"/>
    </xf>
    <xf numFmtId="1" fontId="6" fillId="0" borderId="19" xfId="0" applyNumberFormat="1" applyFont="1" applyFill="1" applyBorder="1" applyAlignment="1" applyProtection="1">
      <alignment horizontal="left" vertical="center" wrapText="1"/>
      <protection hidden="1"/>
    </xf>
    <xf numFmtId="4" fontId="5" fillId="0" borderId="25" xfId="71" applyNumberFormat="1" applyFont="1" applyFill="1" applyBorder="1" applyAlignment="1" applyProtection="1">
      <alignment horizontal="right" vertical="center" wrapText="1"/>
      <protection hidden="1"/>
    </xf>
    <xf numFmtId="196" fontId="5" fillId="0" borderId="20" xfId="0" applyNumberFormat="1" applyFont="1" applyBorder="1" applyAlignment="1" applyProtection="1">
      <alignment horizontal="center" vertical="center"/>
      <protection hidden="1"/>
    </xf>
    <xf numFmtId="0" fontId="5" fillId="0" borderId="14" xfId="0" applyFont="1" applyBorder="1" applyAlignment="1" applyProtection="1">
      <alignment horizontal="justify" vertical="center" wrapText="1"/>
      <protection hidden="1"/>
    </xf>
    <xf numFmtId="2" fontId="5" fillId="0" borderId="14" xfId="0" applyNumberFormat="1" applyFont="1" applyBorder="1" applyAlignment="1" applyProtection="1">
      <alignment horizontal="center" vertical="center" wrapText="1"/>
      <protection hidden="1"/>
    </xf>
    <xf numFmtId="4" fontId="5" fillId="0" borderId="25" xfId="0" applyNumberFormat="1" applyFont="1" applyFill="1" applyBorder="1" applyAlignment="1" applyProtection="1">
      <alignment horizontal="right" vertical="center" wrapText="1"/>
      <protection hidden="1"/>
    </xf>
    <xf numFmtId="4" fontId="5" fillId="0" borderId="14" xfId="0" applyNumberFormat="1" applyFont="1" applyBorder="1" applyAlignment="1" applyProtection="1">
      <alignment horizontal="right" vertical="center" wrapText="1"/>
      <protection hidden="1"/>
    </xf>
    <xf numFmtId="4" fontId="5" fillId="0" borderId="17" xfId="0" applyNumberFormat="1" applyFont="1" applyBorder="1" applyAlignment="1" applyProtection="1">
      <alignment horizontal="right" vertical="center" wrapText="1"/>
      <protection hidden="1"/>
    </xf>
    <xf numFmtId="0" fontId="5" fillId="0" borderId="0" xfId="0" applyFont="1" applyFill="1" applyBorder="1" applyAlignment="1" applyProtection="1">
      <alignment vertical="center" wrapText="1"/>
      <protection hidden="1"/>
    </xf>
    <xf numFmtId="0" fontId="6" fillId="0" borderId="0" xfId="0" applyFont="1" applyFill="1" applyBorder="1" applyAlignment="1" applyProtection="1">
      <alignment vertical="center" wrapText="1"/>
      <protection hidden="1"/>
    </xf>
    <xf numFmtId="0" fontId="6" fillId="0" borderId="14" xfId="0" applyFont="1" applyFill="1" applyBorder="1" applyAlignment="1" applyProtection="1">
      <alignment vertical="center" wrapText="1"/>
      <protection hidden="1"/>
    </xf>
    <xf numFmtId="0" fontId="31" fillId="0" borderId="0" xfId="0" applyFont="1" applyFill="1" applyAlignment="1" applyProtection="1">
      <alignment vertical="center" wrapText="1"/>
      <protection hidden="1"/>
    </xf>
    <xf numFmtId="0" fontId="5" fillId="0" borderId="0" xfId="0" applyFont="1" applyBorder="1" applyAlignment="1" applyProtection="1">
      <alignment vertical="center" wrapText="1"/>
      <protection hidden="1"/>
    </xf>
    <xf numFmtId="0" fontId="5" fillId="0" borderId="0" xfId="0" applyFont="1" applyBorder="1" applyAlignment="1" applyProtection="1">
      <alignment vertical="center"/>
      <protection hidden="1"/>
    </xf>
    <xf numFmtId="4" fontId="5" fillId="34" borderId="14" xfId="0" applyNumberFormat="1" applyFont="1" applyFill="1" applyBorder="1" applyAlignment="1" applyProtection="1">
      <alignment horizontal="right" vertical="center"/>
      <protection locked="0"/>
    </xf>
    <xf numFmtId="196" fontId="0" fillId="0" borderId="20" xfId="0" applyNumberFormat="1" applyFont="1" applyFill="1" applyBorder="1" applyAlignment="1" applyProtection="1">
      <alignment horizontal="center" vertical="center" wrapText="1"/>
      <protection hidden="1"/>
    </xf>
    <xf numFmtId="0" fontId="5" fillId="0" borderId="14" xfId="0" applyFont="1" applyFill="1" applyBorder="1" applyAlignment="1" applyProtection="1">
      <alignment vertical="center"/>
      <protection hidden="1"/>
    </xf>
    <xf numFmtId="4" fontId="5" fillId="0" borderId="17" xfId="0" applyNumberFormat="1" applyFont="1" applyFill="1" applyBorder="1" applyAlignment="1" applyProtection="1">
      <alignment horizontal="right" vertical="center" wrapText="1"/>
      <protection hidden="1"/>
    </xf>
    <xf numFmtId="0" fontId="5" fillId="0" borderId="0" xfId="0" applyFont="1" applyBorder="1" applyAlignment="1" applyProtection="1">
      <alignment/>
      <protection hidden="1"/>
    </xf>
    <xf numFmtId="4" fontId="5" fillId="36" borderId="16" xfId="0" applyNumberFormat="1" applyFont="1" applyFill="1" applyBorder="1" applyAlignment="1" applyProtection="1">
      <alignment horizontal="right" vertical="center" wrapText="1"/>
      <protection hidden="1"/>
    </xf>
    <xf numFmtId="4" fontId="5" fillId="36" borderId="19" xfId="0" applyNumberFormat="1" applyFont="1" applyFill="1" applyBorder="1" applyAlignment="1" applyProtection="1">
      <alignment horizontal="right" vertical="center" wrapText="1"/>
      <protection hidden="1"/>
    </xf>
    <xf numFmtId="196" fontId="5" fillId="0" borderId="14" xfId="0" applyNumberFormat="1" applyFont="1" applyBorder="1" applyAlignment="1" applyProtection="1">
      <alignment horizontal="center" vertical="center" wrapText="1"/>
      <protection hidden="1"/>
    </xf>
    <xf numFmtId="4" fontId="5" fillId="0" borderId="25" xfId="0" applyNumberFormat="1" applyFont="1" applyFill="1" applyBorder="1" applyAlignment="1" applyProtection="1">
      <alignment horizontal="right" vertical="center"/>
      <protection hidden="1"/>
    </xf>
    <xf numFmtId="2" fontId="5" fillId="0" borderId="19" xfId="0" applyNumberFormat="1" applyFont="1" applyBorder="1" applyAlignment="1" applyProtection="1">
      <alignment horizontal="center" vertical="center"/>
      <protection hidden="1"/>
    </xf>
    <xf numFmtId="0" fontId="5" fillId="0" borderId="19" xfId="0" applyNumberFormat="1" applyFont="1" applyBorder="1" applyAlignment="1" applyProtection="1">
      <alignment horizontal="left" vertical="center"/>
      <protection hidden="1"/>
    </xf>
    <xf numFmtId="4" fontId="5" fillId="36" borderId="26" xfId="0" applyNumberFormat="1" applyFont="1" applyFill="1" applyBorder="1" applyAlignment="1" applyProtection="1">
      <alignment horizontal="right" vertical="center" wrapText="1"/>
      <protection hidden="1"/>
    </xf>
    <xf numFmtId="196" fontId="5" fillId="0" borderId="14" xfId="0" applyNumberFormat="1" applyFont="1" applyFill="1" applyBorder="1" applyAlignment="1" applyProtection="1">
      <alignment horizontal="center" vertical="center" wrapText="1"/>
      <protection hidden="1"/>
    </xf>
    <xf numFmtId="1" fontId="5" fillId="0" borderId="19" xfId="0" applyNumberFormat="1" applyFont="1" applyFill="1" applyBorder="1" applyAlignment="1" applyProtection="1">
      <alignment horizontal="center" vertical="center" wrapText="1"/>
      <protection hidden="1"/>
    </xf>
    <xf numFmtId="196" fontId="5" fillId="0" borderId="20" xfId="0" applyNumberFormat="1" applyFont="1" applyBorder="1" applyAlignment="1" applyProtection="1">
      <alignment horizontal="left" vertical="center" wrapText="1"/>
      <protection hidden="1"/>
    </xf>
    <xf numFmtId="0" fontId="5" fillId="0" borderId="14" xfId="0" applyNumberFormat="1" applyFont="1" applyBorder="1" applyAlignment="1" applyProtection="1">
      <alignment horizontal="left" vertical="center" wrapText="1"/>
      <protection hidden="1"/>
    </xf>
    <xf numFmtId="2" fontId="5" fillId="0" borderId="14" xfId="71" applyNumberFormat="1" applyFont="1" applyFill="1" applyBorder="1" applyAlignment="1" applyProtection="1">
      <alignment horizontal="center" vertical="center" wrapText="1"/>
      <protection hidden="1"/>
    </xf>
    <xf numFmtId="196" fontId="5" fillId="0" borderId="18" xfId="0" applyNumberFormat="1" applyFont="1" applyFill="1" applyBorder="1" applyAlignment="1" applyProtection="1">
      <alignment horizontal="center" vertical="center" wrapText="1"/>
      <protection hidden="1"/>
    </xf>
    <xf numFmtId="0" fontId="5" fillId="0" borderId="19" xfId="0" applyFont="1" applyFill="1" applyBorder="1" applyAlignment="1" applyProtection="1">
      <alignment horizontal="left" vertical="center"/>
      <protection hidden="1"/>
    </xf>
    <xf numFmtId="4" fontId="5" fillId="36" borderId="17" xfId="0" applyNumberFormat="1" applyFont="1" applyFill="1" applyBorder="1" applyAlignment="1" applyProtection="1">
      <alignment horizontal="right" vertical="center" wrapText="1"/>
      <protection hidden="1"/>
    </xf>
    <xf numFmtId="2" fontId="5" fillId="0" borderId="19" xfId="0" applyNumberFormat="1" applyFont="1" applyFill="1" applyBorder="1" applyAlignment="1" applyProtection="1">
      <alignment horizontal="center" vertical="center"/>
      <protection hidden="1"/>
    </xf>
    <xf numFmtId="0" fontId="32" fillId="0" borderId="14" xfId="0" applyFont="1" applyFill="1" applyBorder="1" applyAlignment="1" applyProtection="1">
      <alignment horizontal="left" vertical="center" wrapText="1"/>
      <protection hidden="1"/>
    </xf>
    <xf numFmtId="0" fontId="6" fillId="0" borderId="20" xfId="0" applyFont="1" applyFill="1" applyBorder="1" applyAlignment="1" applyProtection="1">
      <alignment horizontal="center" vertical="center" wrapText="1"/>
      <protection hidden="1"/>
    </xf>
    <xf numFmtId="196" fontId="5" fillId="0" borderId="18" xfId="0" applyNumberFormat="1" applyFont="1" applyBorder="1" applyAlignment="1" applyProtection="1">
      <alignment horizontal="left" vertical="center" wrapText="1"/>
      <protection hidden="1"/>
    </xf>
    <xf numFmtId="4" fontId="5" fillId="0" borderId="27" xfId="71" applyNumberFormat="1" applyFont="1" applyFill="1" applyBorder="1" applyAlignment="1" applyProtection="1">
      <alignment horizontal="right" vertical="center" wrapText="1"/>
      <protection hidden="1"/>
    </xf>
    <xf numFmtId="0" fontId="5" fillId="0" borderId="19" xfId="0" applyFont="1" applyFill="1" applyBorder="1" applyAlignment="1" applyProtection="1">
      <alignment horizontal="justify" vertical="center" wrapText="1"/>
      <protection hidden="1"/>
    </xf>
    <xf numFmtId="0" fontId="5" fillId="0" borderId="19" xfId="0" applyFont="1" applyFill="1" applyBorder="1" applyAlignment="1" applyProtection="1">
      <alignment horizontal="center" vertical="center" wrapText="1"/>
      <protection hidden="1"/>
    </xf>
    <xf numFmtId="0" fontId="6" fillId="37" borderId="19" xfId="0" applyFont="1" applyFill="1" applyBorder="1" applyAlignment="1" applyProtection="1">
      <alignment vertical="center" wrapText="1"/>
      <protection hidden="1"/>
    </xf>
    <xf numFmtId="0" fontId="6" fillId="37" borderId="19" xfId="0" applyFont="1" applyFill="1" applyBorder="1" applyAlignment="1" applyProtection="1">
      <alignment horizontal="left" vertical="center" wrapText="1"/>
      <protection hidden="1"/>
    </xf>
    <xf numFmtId="0" fontId="6" fillId="37" borderId="17" xfId="0" applyFont="1" applyFill="1" applyBorder="1" applyAlignment="1" applyProtection="1">
      <alignment horizontal="right" vertical="center" wrapText="1"/>
      <protection hidden="1"/>
    </xf>
    <xf numFmtId="4" fontId="6" fillId="0" borderId="12" xfId="0" applyNumberFormat="1" applyFont="1" applyFill="1" applyBorder="1" applyAlignment="1" applyProtection="1">
      <alignment horizontal="right" vertical="center" wrapText="1"/>
      <protection hidden="1"/>
    </xf>
    <xf numFmtId="197" fontId="6" fillId="0" borderId="12" xfId="71" applyNumberFormat="1" applyFont="1" applyBorder="1" applyAlignment="1" applyProtection="1">
      <alignment horizontal="right" vertical="center" wrapText="1"/>
      <protection hidden="1"/>
    </xf>
    <xf numFmtId="0" fontId="6" fillId="0" borderId="28" xfId="0" applyFont="1" applyFill="1" applyBorder="1" applyAlignment="1" applyProtection="1">
      <alignment horizontal="center" vertical="center" wrapText="1"/>
      <protection hidden="1"/>
    </xf>
    <xf numFmtId="1" fontId="5" fillId="0" borderId="29" xfId="0" applyNumberFormat="1" applyFont="1" applyFill="1" applyBorder="1" applyAlignment="1" applyProtection="1">
      <alignment horizontal="left" vertical="center" wrapText="1"/>
      <protection hidden="1"/>
    </xf>
    <xf numFmtId="4" fontId="6" fillId="0" borderId="30" xfId="0" applyNumberFormat="1" applyFont="1" applyFill="1" applyBorder="1" applyAlignment="1" applyProtection="1">
      <alignment vertical="center" wrapText="1"/>
      <protection hidden="1"/>
    </xf>
    <xf numFmtId="2" fontId="5" fillId="0" borderId="30" xfId="0" applyNumberFormat="1" applyFont="1" applyFill="1" applyBorder="1" applyAlignment="1" applyProtection="1">
      <alignment horizontal="center" vertical="center" wrapText="1"/>
      <protection hidden="1"/>
    </xf>
    <xf numFmtId="2" fontId="5" fillId="0" borderId="31" xfId="0" applyNumberFormat="1" applyFont="1" applyFill="1" applyBorder="1" applyAlignment="1" applyProtection="1">
      <alignment horizontal="center" vertical="center" wrapText="1"/>
      <protection hidden="1"/>
    </xf>
    <xf numFmtId="196" fontId="6" fillId="34" borderId="18" xfId="0" applyNumberFormat="1" applyFont="1" applyFill="1" applyBorder="1" applyAlignment="1" applyProtection="1">
      <alignment horizontal="center" vertical="center" wrapText="1"/>
      <protection hidden="1"/>
    </xf>
    <xf numFmtId="1" fontId="6" fillId="34" borderId="19" xfId="0" applyNumberFormat="1" applyFont="1" applyFill="1" applyBorder="1" applyAlignment="1" applyProtection="1">
      <alignment horizontal="left" vertical="center" wrapText="1"/>
      <protection hidden="1"/>
    </xf>
    <xf numFmtId="0" fontId="6" fillId="34" borderId="14" xfId="0" applyFont="1" applyFill="1" applyBorder="1" applyAlignment="1" applyProtection="1">
      <alignment horizontal="left" vertical="center" wrapText="1"/>
      <protection hidden="1"/>
    </xf>
    <xf numFmtId="2" fontId="5" fillId="34" borderId="14" xfId="0" applyNumberFormat="1" applyFont="1" applyFill="1" applyBorder="1" applyAlignment="1" applyProtection="1">
      <alignment horizontal="center" vertical="center"/>
      <protection hidden="1"/>
    </xf>
    <xf numFmtId="0" fontId="5" fillId="34" borderId="14" xfId="0" applyFont="1" applyFill="1" applyBorder="1" applyAlignment="1" applyProtection="1">
      <alignment horizontal="center" vertical="center" wrapText="1"/>
      <protection hidden="1"/>
    </xf>
    <xf numFmtId="4" fontId="5" fillId="34" borderId="19" xfId="0" applyNumberFormat="1" applyFont="1" applyFill="1" applyBorder="1" applyAlignment="1" applyProtection="1">
      <alignment horizontal="right" vertical="center" wrapText="1"/>
      <protection hidden="1"/>
    </xf>
    <xf numFmtId="4" fontId="5" fillId="34" borderId="25" xfId="71" applyNumberFormat="1" applyFont="1" applyFill="1" applyBorder="1" applyAlignment="1" applyProtection="1">
      <alignment horizontal="right" vertical="center" wrapText="1"/>
      <protection hidden="1"/>
    </xf>
    <xf numFmtId="4" fontId="5" fillId="34" borderId="18" xfId="0" applyNumberFormat="1" applyFont="1" applyFill="1" applyBorder="1" applyAlignment="1" applyProtection="1">
      <alignment horizontal="right" vertical="center" wrapText="1"/>
      <protection hidden="1"/>
    </xf>
    <xf numFmtId="0" fontId="5" fillId="34" borderId="0" xfId="0" applyFont="1" applyFill="1" applyAlignment="1" applyProtection="1">
      <alignment horizontal="right" vertical="center"/>
      <protection hidden="1"/>
    </xf>
    <xf numFmtId="0" fontId="5" fillId="34" borderId="0" xfId="0" applyFont="1" applyFill="1" applyAlignment="1" applyProtection="1">
      <alignment vertical="center"/>
      <protection hidden="1"/>
    </xf>
    <xf numFmtId="0" fontId="5" fillId="34" borderId="0" xfId="0" applyFont="1" applyFill="1" applyAlignment="1" applyProtection="1">
      <alignment vertical="center" wrapText="1"/>
      <protection hidden="1"/>
    </xf>
    <xf numFmtId="4" fontId="5" fillId="34" borderId="24" xfId="71" applyNumberFormat="1" applyFont="1" applyFill="1" applyBorder="1" applyAlignment="1" applyProtection="1">
      <alignment vertical="center" wrapText="1"/>
      <protection hidden="1"/>
    </xf>
    <xf numFmtId="0" fontId="5" fillId="34" borderId="0" xfId="0" applyFont="1" applyFill="1" applyAlignment="1" applyProtection="1">
      <alignment/>
      <protection hidden="1"/>
    </xf>
    <xf numFmtId="196" fontId="6" fillId="37" borderId="32" xfId="0" applyNumberFormat="1" applyFont="1" applyFill="1" applyBorder="1" applyAlignment="1" applyProtection="1">
      <alignment horizontal="center" vertical="center" wrapText="1"/>
      <protection hidden="1"/>
    </xf>
    <xf numFmtId="1" fontId="6" fillId="37" borderId="33" xfId="0" applyNumberFormat="1" applyFont="1" applyFill="1" applyBorder="1" applyAlignment="1" applyProtection="1">
      <alignment horizontal="left" vertical="center" wrapText="1"/>
      <protection hidden="1"/>
    </xf>
    <xf numFmtId="0" fontId="6" fillId="37" borderId="33" xfId="0" applyFont="1" applyFill="1" applyBorder="1" applyAlignment="1" applyProtection="1">
      <alignment vertical="center" wrapText="1"/>
      <protection hidden="1"/>
    </xf>
    <xf numFmtId="1" fontId="5" fillId="37" borderId="33" xfId="0" applyNumberFormat="1" applyFont="1" applyFill="1" applyBorder="1" applyAlignment="1" applyProtection="1">
      <alignment horizontal="center" vertical="center" wrapText="1"/>
      <protection hidden="1"/>
    </xf>
    <xf numFmtId="0" fontId="5" fillId="37" borderId="33" xfId="0" applyFont="1" applyFill="1" applyBorder="1" applyAlignment="1" applyProtection="1">
      <alignment horizontal="center" vertical="center" wrapText="1"/>
      <protection hidden="1"/>
    </xf>
    <xf numFmtId="4" fontId="5" fillId="37" borderId="33" xfId="0" applyNumberFormat="1" applyFont="1" applyFill="1" applyBorder="1" applyAlignment="1" applyProtection="1">
      <alignment horizontal="right" vertical="center" wrapText="1"/>
      <protection hidden="1"/>
    </xf>
    <xf numFmtId="4" fontId="5" fillId="37" borderId="34" xfId="71" applyNumberFormat="1" applyFont="1" applyFill="1" applyBorder="1" applyAlignment="1" applyProtection="1">
      <alignment horizontal="right" vertical="center" wrapText="1"/>
      <protection hidden="1"/>
    </xf>
    <xf numFmtId="4" fontId="5" fillId="37" borderId="32" xfId="0" applyNumberFormat="1" applyFont="1" applyFill="1" applyBorder="1" applyAlignment="1" applyProtection="1">
      <alignment horizontal="right" vertical="center" wrapText="1"/>
      <protection hidden="1"/>
    </xf>
    <xf numFmtId="0" fontId="5" fillId="0" borderId="0" xfId="0" applyFont="1" applyAlignment="1" applyProtection="1">
      <alignment horizontal="right" vertical="center"/>
      <protection hidden="1"/>
    </xf>
    <xf numFmtId="1" fontId="5" fillId="34" borderId="19" xfId="0" applyNumberFormat="1" applyFont="1" applyFill="1" applyBorder="1" applyAlignment="1" applyProtection="1">
      <alignment horizontal="center" vertical="center" wrapText="1"/>
      <protection hidden="1"/>
    </xf>
    <xf numFmtId="0" fontId="5" fillId="34" borderId="14" xfId="0" applyFont="1" applyFill="1" applyBorder="1" applyAlignment="1" applyProtection="1">
      <alignment horizontal="center" vertical="center"/>
      <protection hidden="1"/>
    </xf>
    <xf numFmtId="2" fontId="5" fillId="0" borderId="0" xfId="0" applyNumberFormat="1" applyFont="1" applyFill="1" applyAlignment="1" applyProtection="1">
      <alignment horizontal="right" vertical="center"/>
      <protection hidden="1"/>
    </xf>
    <xf numFmtId="0" fontId="5" fillId="0" borderId="0" xfId="0" applyFont="1" applyFill="1" applyAlignment="1" applyProtection="1">
      <alignment horizontal="right" vertical="center" wrapText="1"/>
      <protection hidden="1"/>
    </xf>
    <xf numFmtId="0" fontId="6" fillId="34" borderId="20" xfId="0" applyFont="1" applyFill="1" applyBorder="1" applyAlignment="1" applyProtection="1">
      <alignment horizontal="center" vertical="center" wrapText="1"/>
      <protection hidden="1"/>
    </xf>
    <xf numFmtId="0" fontId="6" fillId="34" borderId="14" xfId="0" applyNumberFormat="1" applyFont="1" applyFill="1" applyBorder="1" applyAlignment="1" applyProtection="1">
      <alignment horizontal="left" vertical="center" wrapText="1"/>
      <protection hidden="1"/>
    </xf>
    <xf numFmtId="2" fontId="5" fillId="34" borderId="14" xfId="0" applyNumberFormat="1" applyFont="1" applyFill="1" applyBorder="1" applyAlignment="1" applyProtection="1">
      <alignment horizontal="center" vertical="center" wrapText="1"/>
      <protection hidden="1"/>
    </xf>
    <xf numFmtId="0" fontId="5" fillId="34" borderId="14" xfId="0" applyFont="1" applyFill="1" applyBorder="1" applyAlignment="1" applyProtection="1">
      <alignment vertical="center" wrapText="1"/>
      <protection hidden="1"/>
    </xf>
    <xf numFmtId="4" fontId="6" fillId="34" borderId="14" xfId="0" applyNumberFormat="1" applyFont="1" applyFill="1" applyBorder="1" applyAlignment="1" applyProtection="1">
      <alignment horizontal="right" vertical="center" wrapText="1"/>
      <protection hidden="1"/>
    </xf>
    <xf numFmtId="0" fontId="5" fillId="34" borderId="17" xfId="0" applyFont="1" applyFill="1" applyBorder="1" applyAlignment="1" applyProtection="1">
      <alignment horizontal="right" vertical="center" wrapText="1"/>
      <protection hidden="1"/>
    </xf>
    <xf numFmtId="197" fontId="5" fillId="34" borderId="14" xfId="0" applyNumberFormat="1" applyFont="1" applyFill="1" applyBorder="1" applyAlignment="1" applyProtection="1">
      <alignment horizontal="right" vertical="center" wrapText="1"/>
      <protection hidden="1"/>
    </xf>
    <xf numFmtId="197" fontId="5" fillId="34" borderId="17" xfId="0" applyNumberFormat="1" applyFont="1" applyFill="1" applyBorder="1" applyAlignment="1" applyProtection="1">
      <alignment horizontal="right" vertical="center"/>
      <protection hidden="1"/>
    </xf>
    <xf numFmtId="0" fontId="5" fillId="34" borderId="0" xfId="0" applyNumberFormat="1" applyFont="1" applyFill="1" applyAlignment="1" applyProtection="1">
      <alignment horizontal="left"/>
      <protection hidden="1"/>
    </xf>
    <xf numFmtId="0" fontId="5" fillId="34" borderId="0" xfId="0" applyFont="1" applyFill="1" applyAlignment="1" applyProtection="1">
      <alignment wrapText="1"/>
      <protection hidden="1"/>
    </xf>
    <xf numFmtId="0" fontId="5" fillId="0" borderId="0" xfId="0" applyFont="1" applyBorder="1" applyAlignment="1" applyProtection="1">
      <alignment/>
      <protection hidden="1"/>
    </xf>
    <xf numFmtId="0" fontId="5" fillId="0" borderId="0" xfId="0" applyFont="1" applyBorder="1" applyAlignment="1" applyProtection="1">
      <alignment wrapText="1"/>
      <protection hidden="1"/>
    </xf>
    <xf numFmtId="0" fontId="6" fillId="0" borderId="28" xfId="0" applyFont="1" applyBorder="1" applyAlignment="1" applyProtection="1">
      <alignment horizontal="center" vertical="center" wrapText="1"/>
      <protection hidden="1"/>
    </xf>
    <xf numFmtId="1" fontId="5" fillId="0" borderId="30" xfId="0" applyNumberFormat="1" applyFont="1" applyBorder="1" applyAlignment="1" applyProtection="1">
      <alignment horizontal="left" vertical="center" wrapText="1"/>
      <protection hidden="1"/>
    </xf>
    <xf numFmtId="4" fontId="6" fillId="0" borderId="30" xfId="0" applyNumberFormat="1" applyFont="1" applyBorder="1" applyAlignment="1" applyProtection="1">
      <alignment vertical="center" wrapText="1"/>
      <protection hidden="1"/>
    </xf>
    <xf numFmtId="2" fontId="5" fillId="0" borderId="30" xfId="0" applyNumberFormat="1" applyFont="1" applyBorder="1" applyAlignment="1" applyProtection="1">
      <alignment horizontal="center" vertical="center"/>
      <protection hidden="1"/>
    </xf>
    <xf numFmtId="4" fontId="5" fillId="0" borderId="35" xfId="0" applyNumberFormat="1" applyFont="1" applyFill="1" applyBorder="1" applyAlignment="1" applyProtection="1">
      <alignment horizontal="center" vertical="center" wrapText="1"/>
      <protection hidden="1"/>
    </xf>
    <xf numFmtId="4" fontId="5" fillId="0" borderId="12" xfId="0" applyNumberFormat="1" applyFont="1" applyBorder="1" applyAlignment="1" applyProtection="1">
      <alignment horizontal="right" vertical="center" wrapText="1"/>
      <protection hidden="1"/>
    </xf>
    <xf numFmtId="0" fontId="5" fillId="0" borderId="0" xfId="0" applyFont="1" applyAlignment="1" applyProtection="1">
      <alignment horizontal="right"/>
      <protection hidden="1"/>
    </xf>
    <xf numFmtId="2" fontId="6" fillId="37" borderId="19" xfId="0" applyNumberFormat="1" applyFont="1" applyFill="1" applyBorder="1" applyAlignment="1" applyProtection="1">
      <alignment vertical="center" wrapText="1"/>
      <protection hidden="1"/>
    </xf>
    <xf numFmtId="0" fontId="6" fillId="37" borderId="19" xfId="0" applyFont="1" applyFill="1" applyBorder="1" applyAlignment="1" applyProtection="1">
      <alignment horizontal="right" vertical="center" wrapText="1"/>
      <protection hidden="1"/>
    </xf>
    <xf numFmtId="197" fontId="6" fillId="37" borderId="16" xfId="0" applyNumberFormat="1" applyFont="1" applyFill="1" applyBorder="1" applyAlignment="1" applyProtection="1">
      <alignment horizontal="right" vertical="center" wrapText="1"/>
      <protection hidden="1"/>
    </xf>
    <xf numFmtId="197" fontId="6" fillId="37" borderId="19" xfId="0" applyNumberFormat="1" applyFont="1" applyFill="1" applyBorder="1" applyAlignment="1" applyProtection="1">
      <alignment horizontal="right" vertical="center" wrapText="1"/>
      <protection hidden="1"/>
    </xf>
    <xf numFmtId="197" fontId="6" fillId="37" borderId="36" xfId="0" applyNumberFormat="1" applyFont="1" applyFill="1" applyBorder="1" applyAlignment="1" applyProtection="1">
      <alignment horizontal="right" vertical="center" wrapText="1"/>
      <protection hidden="1"/>
    </xf>
    <xf numFmtId="0" fontId="6" fillId="37" borderId="28" xfId="0" applyFont="1" applyFill="1" applyBorder="1" applyAlignment="1" applyProtection="1">
      <alignment horizontal="center" vertical="center" wrapText="1"/>
      <protection hidden="1"/>
    </xf>
    <xf numFmtId="1" fontId="5" fillId="37" borderId="30" xfId="0" applyNumberFormat="1" applyFont="1" applyFill="1" applyBorder="1" applyAlignment="1" applyProtection="1">
      <alignment horizontal="left" vertical="center" wrapText="1"/>
      <protection hidden="1"/>
    </xf>
    <xf numFmtId="4" fontId="6" fillId="37" borderId="30" xfId="0" applyNumberFormat="1" applyFont="1" applyFill="1" applyBorder="1" applyAlignment="1" applyProtection="1">
      <alignment vertical="center" wrapText="1"/>
      <protection hidden="1"/>
    </xf>
    <xf numFmtId="2" fontId="5" fillId="37" borderId="30" xfId="0" applyNumberFormat="1" applyFont="1" applyFill="1" applyBorder="1" applyAlignment="1" applyProtection="1">
      <alignment horizontal="center" vertical="center"/>
      <protection hidden="1"/>
    </xf>
    <xf numFmtId="4" fontId="5" fillId="37" borderId="35" xfId="0" applyNumberFormat="1" applyFont="1" applyFill="1" applyBorder="1" applyAlignment="1" applyProtection="1">
      <alignment horizontal="center" vertical="center" wrapText="1"/>
      <protection hidden="1"/>
    </xf>
    <xf numFmtId="0" fontId="5" fillId="0" borderId="0" xfId="0" applyFont="1" applyFill="1" applyAlignment="1" applyProtection="1">
      <alignment horizontal="center" vertical="center" wrapText="1"/>
      <protection hidden="1"/>
    </xf>
    <xf numFmtId="0" fontId="5" fillId="0" borderId="0" xfId="0" applyFont="1" applyFill="1" applyAlignment="1" applyProtection="1">
      <alignment horizontal="left" vertical="center" wrapText="1"/>
      <protection hidden="1"/>
    </xf>
    <xf numFmtId="2" fontId="5" fillId="0" borderId="0" xfId="0" applyNumberFormat="1"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 fontId="6" fillId="0" borderId="12" xfId="0" applyNumberFormat="1" applyFont="1" applyBorder="1" applyAlignment="1" applyProtection="1">
      <alignment horizontal="right" vertical="center" wrapText="1"/>
      <protection hidden="1"/>
    </xf>
    <xf numFmtId="4" fontId="6" fillId="37" borderId="12" xfId="0" applyNumberFormat="1" applyFont="1" applyFill="1" applyBorder="1" applyAlignment="1" applyProtection="1">
      <alignment horizontal="right" vertical="center" wrapText="1"/>
      <protection hidden="1"/>
    </xf>
    <xf numFmtId="4" fontId="5" fillId="0" borderId="12" xfId="0" applyNumberFormat="1" applyFont="1" applyFill="1" applyBorder="1" applyAlignment="1" applyProtection="1">
      <alignment horizontal="right" vertical="center" wrapText="1"/>
      <protection hidden="1"/>
    </xf>
    <xf numFmtId="197" fontId="5" fillId="0" borderId="12" xfId="71" applyNumberFormat="1" applyFont="1" applyBorder="1" applyAlignment="1" applyProtection="1">
      <alignment horizontal="right" vertical="center" wrapText="1"/>
      <protection hidden="1"/>
    </xf>
    <xf numFmtId="4" fontId="5" fillId="38" borderId="0" xfId="0" applyNumberFormat="1" applyFont="1" applyFill="1" applyAlignment="1" applyProtection="1">
      <alignment wrapText="1"/>
      <protection hidden="1"/>
    </xf>
    <xf numFmtId="197" fontId="6" fillId="0" borderId="12" xfId="0" applyNumberFormat="1" applyFont="1" applyFill="1" applyBorder="1" applyAlignment="1" applyProtection="1">
      <alignment horizontal="right" vertical="center" wrapText="1"/>
      <protection hidden="1"/>
    </xf>
    <xf numFmtId="0" fontId="57" fillId="0" borderId="0" xfId="0" applyFont="1" applyFill="1" applyAlignment="1" applyProtection="1">
      <alignment vertical="center"/>
      <protection hidden="1"/>
    </xf>
    <xf numFmtId="2" fontId="5" fillId="36" borderId="20" xfId="0" applyNumberFormat="1" applyFont="1" applyFill="1" applyBorder="1" applyAlignment="1" applyProtection="1">
      <alignment horizontal="center" vertical="center" wrapText="1"/>
      <protection hidden="1"/>
    </xf>
    <xf numFmtId="2" fontId="5" fillId="36" borderId="14" xfId="0" applyNumberFormat="1" applyFont="1" applyFill="1" applyBorder="1" applyAlignment="1" applyProtection="1">
      <alignment horizontal="left" vertical="center" wrapText="1"/>
      <protection hidden="1"/>
    </xf>
    <xf numFmtId="2" fontId="5" fillId="36" borderId="14" xfId="0" applyNumberFormat="1" applyFont="1" applyFill="1" applyBorder="1" applyAlignment="1" applyProtection="1">
      <alignment horizontal="center" vertical="center" wrapText="1"/>
      <protection hidden="1"/>
    </xf>
    <xf numFmtId="2" fontId="5" fillId="36" borderId="14" xfId="0" applyNumberFormat="1" applyFont="1" applyFill="1" applyBorder="1" applyAlignment="1" applyProtection="1">
      <alignment horizontal="center" vertical="center"/>
      <protection hidden="1"/>
    </xf>
    <xf numFmtId="4" fontId="5" fillId="36" borderId="14" xfId="71" applyNumberFormat="1" applyFont="1" applyFill="1" applyBorder="1" applyAlignment="1" applyProtection="1">
      <alignment horizontal="right" vertical="center" wrapText="1"/>
      <protection hidden="1"/>
    </xf>
    <xf numFmtId="4" fontId="5" fillId="36" borderId="17" xfId="71" applyNumberFormat="1" applyFont="1" applyFill="1" applyBorder="1" applyAlignment="1" applyProtection="1">
      <alignment horizontal="right" vertical="center" wrapText="1"/>
      <protection hidden="1"/>
    </xf>
    <xf numFmtId="2" fontId="5" fillId="0" borderId="26" xfId="0" applyNumberFormat="1" applyFont="1" applyBorder="1" applyAlignment="1" applyProtection="1">
      <alignment vertical="center"/>
      <protection hidden="1"/>
    </xf>
    <xf numFmtId="2" fontId="5" fillId="0" borderId="14" xfId="0" applyNumberFormat="1" applyFont="1" applyBorder="1" applyAlignment="1" applyProtection="1">
      <alignment vertical="center"/>
      <protection hidden="1"/>
    </xf>
    <xf numFmtId="2" fontId="5" fillId="36" borderId="14" xfId="0" applyNumberFormat="1" applyFont="1" applyFill="1" applyBorder="1" applyAlignment="1" applyProtection="1">
      <alignment vertical="center"/>
      <protection hidden="1"/>
    </xf>
    <xf numFmtId="4" fontId="5" fillId="36" borderId="14" xfId="0" applyNumberFormat="1" applyFont="1" applyFill="1" applyBorder="1" applyAlignment="1" applyProtection="1">
      <alignment vertical="center"/>
      <protection hidden="1"/>
    </xf>
    <xf numFmtId="2" fontId="5" fillId="36" borderId="26" xfId="0" applyNumberFormat="1" applyFont="1" applyFill="1" applyBorder="1" applyAlignment="1" applyProtection="1">
      <alignment vertical="center"/>
      <protection hidden="1"/>
    </xf>
    <xf numFmtId="4" fontId="5" fillId="36" borderId="14" xfId="0" applyNumberFormat="1" applyFont="1" applyFill="1" applyBorder="1" applyAlignment="1" applyProtection="1">
      <alignment horizontal="right" vertical="center"/>
      <protection hidden="1"/>
    </xf>
    <xf numFmtId="2" fontId="5" fillId="0" borderId="20" xfId="0" applyNumberFormat="1" applyFont="1" applyFill="1" applyBorder="1" applyAlignment="1" applyProtection="1">
      <alignment horizontal="center" vertical="center"/>
      <protection hidden="1"/>
    </xf>
    <xf numFmtId="2" fontId="5" fillId="36" borderId="14" xfId="0" applyNumberFormat="1" applyFont="1" applyFill="1" applyBorder="1" applyAlignment="1" applyProtection="1">
      <alignment vertical="center" wrapText="1"/>
      <protection hidden="1"/>
    </xf>
    <xf numFmtId="2" fontId="5" fillId="0" borderId="14" xfId="0" applyNumberFormat="1" applyFont="1" applyFill="1" applyBorder="1" applyAlignment="1" applyProtection="1">
      <alignment horizontal="center" vertical="center"/>
      <protection hidden="1"/>
    </xf>
    <xf numFmtId="196" fontId="6" fillId="36" borderId="18" xfId="0" applyNumberFormat="1" applyFont="1" applyFill="1" applyBorder="1" applyAlignment="1" applyProtection="1">
      <alignment horizontal="center" vertical="center" wrapText="1"/>
      <protection hidden="1"/>
    </xf>
    <xf numFmtId="2" fontId="5" fillId="36" borderId="19" xfId="0" applyNumberFormat="1" applyFont="1" applyFill="1" applyBorder="1" applyAlignment="1" applyProtection="1">
      <alignment horizontal="center" vertical="center"/>
      <protection hidden="1"/>
    </xf>
    <xf numFmtId="0" fontId="5" fillId="36" borderId="19" xfId="0" applyFont="1" applyFill="1" applyBorder="1" applyAlignment="1" applyProtection="1">
      <alignment horizontal="center" vertical="center"/>
      <protection hidden="1"/>
    </xf>
    <xf numFmtId="1" fontId="6" fillId="34" borderId="12" xfId="0" applyNumberFormat="1" applyFont="1" applyFill="1" applyBorder="1" applyAlignment="1" applyProtection="1">
      <alignment horizontal="left" vertical="center" wrapText="1"/>
      <protection hidden="1"/>
    </xf>
    <xf numFmtId="0" fontId="5" fillId="36" borderId="19" xfId="0" applyFont="1" applyFill="1" applyBorder="1" applyAlignment="1" applyProtection="1">
      <alignment horizontal="justify" vertical="center" wrapText="1"/>
      <protection hidden="1"/>
    </xf>
    <xf numFmtId="2" fontId="5" fillId="36" borderId="19" xfId="0" applyNumberFormat="1" applyFont="1" applyFill="1" applyBorder="1" applyAlignment="1" applyProtection="1">
      <alignment horizontal="center" vertical="center" wrapText="1"/>
      <protection hidden="1"/>
    </xf>
    <xf numFmtId="0" fontId="5" fillId="36" borderId="19" xfId="0" applyFont="1" applyFill="1" applyBorder="1" applyAlignment="1" applyProtection="1">
      <alignment horizontal="center" vertical="center" wrapText="1"/>
      <protection hidden="1"/>
    </xf>
    <xf numFmtId="40" fontId="5" fillId="0" borderId="14" xfId="71" applyNumberFormat="1" applyFont="1" applyFill="1" applyBorder="1" applyAlignment="1" applyProtection="1">
      <alignment horizontal="center" vertical="center"/>
      <protection hidden="1"/>
    </xf>
    <xf numFmtId="4" fontId="5" fillId="0" borderId="0" xfId="0" applyNumberFormat="1" applyFont="1" applyAlignment="1" applyProtection="1">
      <alignment horizontal="left"/>
      <protection hidden="1"/>
    </xf>
    <xf numFmtId="4" fontId="5" fillId="0" borderId="0" xfId="0" applyNumberFormat="1" applyFont="1" applyAlignment="1" applyProtection="1">
      <alignment/>
      <protection hidden="1"/>
    </xf>
    <xf numFmtId="0" fontId="0" fillId="36" borderId="20" xfId="0" applyFont="1" applyFill="1" applyBorder="1" applyAlignment="1" applyProtection="1">
      <alignment vertical="top"/>
      <protection hidden="1"/>
    </xf>
    <xf numFmtId="1" fontId="5" fillId="36" borderId="14" xfId="0" applyNumberFormat="1" applyFont="1" applyFill="1" applyBorder="1" applyAlignment="1" applyProtection="1">
      <alignment horizontal="left" vertical="center" wrapText="1"/>
      <protection hidden="1"/>
    </xf>
    <xf numFmtId="0" fontId="5" fillId="36" borderId="14" xfId="0" applyFont="1" applyFill="1" applyBorder="1" applyAlignment="1" applyProtection="1">
      <alignment wrapText="1"/>
      <protection hidden="1"/>
    </xf>
    <xf numFmtId="1" fontId="5" fillId="36" borderId="14" xfId="0" applyNumberFormat="1" applyFont="1" applyFill="1" applyBorder="1" applyAlignment="1" applyProtection="1">
      <alignment horizontal="center" vertical="center"/>
      <protection hidden="1"/>
    </xf>
    <xf numFmtId="196" fontId="5" fillId="36" borderId="14" xfId="0" applyNumberFormat="1" applyFont="1" applyFill="1" applyBorder="1" applyAlignment="1" applyProtection="1">
      <alignment horizontal="center" vertical="center" wrapText="1"/>
      <protection hidden="1"/>
    </xf>
    <xf numFmtId="0" fontId="5" fillId="0" borderId="18" xfId="0" applyFont="1" applyBorder="1" applyAlignment="1" applyProtection="1">
      <alignment horizontal="center" vertical="center" wrapText="1"/>
      <protection hidden="1"/>
    </xf>
    <xf numFmtId="197" fontId="5" fillId="0" borderId="0" xfId="0" applyNumberFormat="1" applyFont="1" applyAlignment="1" applyProtection="1">
      <alignment/>
      <protection hidden="1"/>
    </xf>
    <xf numFmtId="0" fontId="6" fillId="0" borderId="0" xfId="0" applyFont="1" applyFill="1" applyAlignment="1" applyProtection="1">
      <alignment horizontal="left" vertical="center" wrapText="1"/>
      <protection hidden="1"/>
    </xf>
    <xf numFmtId="4" fontId="6" fillId="33" borderId="11" xfId="0" applyNumberFormat="1" applyFont="1" applyFill="1" applyBorder="1" applyAlignment="1" applyProtection="1">
      <alignment horizontal="center" vertical="center" wrapText="1"/>
      <protection hidden="1"/>
    </xf>
    <xf numFmtId="196" fontId="6" fillId="0" borderId="20" xfId="0" applyNumberFormat="1" applyFont="1" applyFill="1" applyBorder="1" applyAlignment="1" applyProtection="1">
      <alignment horizontal="center" vertical="center" wrapText="1"/>
      <protection hidden="1"/>
    </xf>
    <xf numFmtId="2" fontId="5" fillId="0" borderId="19" xfId="0" applyNumberFormat="1" applyFont="1" applyBorder="1" applyAlignment="1" applyProtection="1">
      <alignment horizontal="center" vertical="center" wrapText="1"/>
      <protection hidden="1"/>
    </xf>
    <xf numFmtId="0" fontId="5" fillId="0" borderId="14" xfId="0" applyFont="1" applyBorder="1" applyAlignment="1" applyProtection="1">
      <alignment horizontal="left" vertical="center"/>
      <protection hidden="1"/>
    </xf>
    <xf numFmtId="196" fontId="5" fillId="0" borderId="19" xfId="0" applyNumberFormat="1" applyFont="1" applyBorder="1" applyAlignment="1" applyProtection="1">
      <alignment horizontal="left" vertical="center" wrapText="1"/>
      <protection hidden="1"/>
    </xf>
    <xf numFmtId="197" fontId="5" fillId="36" borderId="15" xfId="0" applyNumberFormat="1" applyFont="1" applyFill="1" applyBorder="1" applyAlignment="1" applyProtection="1">
      <alignment horizontal="right" vertical="center" wrapText="1"/>
      <protection hidden="1"/>
    </xf>
    <xf numFmtId="196" fontId="5" fillId="36" borderId="19" xfId="0" applyNumberFormat="1" applyFont="1" applyFill="1" applyBorder="1" applyAlignment="1" applyProtection="1">
      <alignment horizontal="left" vertical="center" wrapText="1"/>
      <protection hidden="1"/>
    </xf>
    <xf numFmtId="196" fontId="58" fillId="0" borderId="20" xfId="0" applyNumberFormat="1" applyFont="1" applyBorder="1" applyAlignment="1" applyProtection="1">
      <alignment horizontal="center" vertical="center" wrapText="1"/>
      <protection hidden="1"/>
    </xf>
    <xf numFmtId="40" fontId="5" fillId="0" borderId="17" xfId="0" applyNumberFormat="1" applyFont="1" applyBorder="1" applyAlignment="1" applyProtection="1">
      <alignment horizontal="right" vertical="center"/>
      <protection hidden="1"/>
    </xf>
    <xf numFmtId="196" fontId="5" fillId="0" borderId="19" xfId="0" applyNumberFormat="1" applyFont="1" applyBorder="1" applyAlignment="1" applyProtection="1">
      <alignment horizontal="left" vertical="center" wrapText="1"/>
      <protection hidden="1"/>
    </xf>
    <xf numFmtId="196" fontId="5" fillId="0" borderId="18" xfId="0" applyNumberFormat="1" applyFont="1" applyBorder="1" applyAlignment="1" applyProtection="1">
      <alignment horizontal="center" vertical="center"/>
      <protection hidden="1"/>
    </xf>
    <xf numFmtId="196" fontId="6" fillId="34" borderId="20" xfId="0" applyNumberFormat="1" applyFont="1" applyFill="1" applyBorder="1" applyAlignment="1" applyProtection="1">
      <alignment horizontal="center" vertical="center" wrapText="1"/>
      <protection hidden="1"/>
    </xf>
    <xf numFmtId="196" fontId="5" fillId="0" borderId="19" xfId="0" applyNumberFormat="1" applyFont="1" applyBorder="1" applyAlignment="1" applyProtection="1">
      <alignment horizontal="center" vertical="center" wrapText="1"/>
      <protection hidden="1"/>
    </xf>
    <xf numFmtId="196" fontId="59" fillId="0" borderId="18" xfId="0" applyNumberFormat="1" applyFont="1" applyBorder="1" applyAlignment="1" applyProtection="1">
      <alignment horizontal="center" vertical="center"/>
      <protection hidden="1"/>
    </xf>
    <xf numFmtId="0" fontId="59" fillId="0" borderId="14" xfId="0" applyFont="1" applyFill="1" applyBorder="1" applyAlignment="1" applyProtection="1">
      <alignment horizontal="left" vertical="top" wrapText="1"/>
      <protection hidden="1"/>
    </xf>
    <xf numFmtId="2" fontId="59" fillId="0" borderId="14" xfId="0" applyNumberFormat="1" applyFont="1" applyFill="1" applyBorder="1" applyAlignment="1" applyProtection="1">
      <alignment horizontal="center" vertical="top"/>
      <protection hidden="1"/>
    </xf>
    <xf numFmtId="0" fontId="59" fillId="0" borderId="14" xfId="0" applyFont="1" applyFill="1" applyBorder="1" applyAlignment="1" applyProtection="1">
      <alignment horizontal="center" vertical="top"/>
      <protection hidden="1"/>
    </xf>
    <xf numFmtId="196" fontId="57" fillId="0" borderId="20" xfId="0" applyNumberFormat="1" applyFont="1" applyFill="1" applyBorder="1" applyAlignment="1" applyProtection="1">
      <alignment horizontal="center" vertical="top"/>
      <protection hidden="1"/>
    </xf>
    <xf numFmtId="40" fontId="6" fillId="34" borderId="14" xfId="71" applyFont="1" applyFill="1" applyBorder="1" applyAlignment="1" applyProtection="1">
      <alignment horizontal="center" vertical="center" wrapText="1"/>
      <protection hidden="1"/>
    </xf>
    <xf numFmtId="196" fontId="5" fillId="0" borderId="14" xfId="0" applyNumberFormat="1" applyFont="1" applyBorder="1" applyAlignment="1" applyProtection="1">
      <alignment horizontal="left" vertical="center" wrapText="1"/>
      <protection hidden="1"/>
    </xf>
    <xf numFmtId="0" fontId="5" fillId="36" borderId="14" xfId="0" applyFont="1" applyFill="1" applyBorder="1" applyAlignment="1" applyProtection="1">
      <alignment vertical="center" wrapText="1"/>
      <protection hidden="1"/>
    </xf>
    <xf numFmtId="196" fontId="5" fillId="0" borderId="20" xfId="0" applyNumberFormat="1" applyFont="1" applyBorder="1" applyAlignment="1" applyProtection="1">
      <alignment horizontal="center" vertical="center" wrapText="1"/>
      <protection hidden="1"/>
    </xf>
    <xf numFmtId="196" fontId="5" fillId="0" borderId="18" xfId="0" applyNumberFormat="1" applyFont="1" applyBorder="1" applyAlignment="1" applyProtection="1">
      <alignment horizontal="center" vertical="center" wrapText="1"/>
      <protection hidden="1"/>
    </xf>
    <xf numFmtId="0" fontId="5" fillId="0" borderId="14" xfId="0" applyNumberFormat="1" applyFont="1" applyFill="1" applyBorder="1" applyAlignment="1" applyProtection="1">
      <alignment horizontal="left" vertical="top"/>
      <protection hidden="1"/>
    </xf>
    <xf numFmtId="0" fontId="5" fillId="0" borderId="14" xfId="0" applyFont="1" applyFill="1" applyBorder="1" applyAlignment="1" applyProtection="1">
      <alignment horizontal="left" vertical="top" wrapText="1"/>
      <protection hidden="1"/>
    </xf>
    <xf numFmtId="2" fontId="5" fillId="0" borderId="14" xfId="0" applyNumberFormat="1" applyFont="1" applyFill="1" applyBorder="1" applyAlignment="1" applyProtection="1">
      <alignment horizontal="center" vertical="top"/>
      <protection hidden="1"/>
    </xf>
    <xf numFmtId="2" fontId="5" fillId="36" borderId="14" xfId="0" applyNumberFormat="1" applyFont="1" applyFill="1" applyBorder="1" applyAlignment="1" applyProtection="1">
      <alignment horizontal="center" vertical="top"/>
      <protection hidden="1"/>
    </xf>
    <xf numFmtId="196" fontId="5" fillId="0" borderId="20" xfId="0" applyNumberFormat="1" applyFont="1" applyFill="1" applyBorder="1" applyAlignment="1" applyProtection="1">
      <alignment horizontal="center" vertical="top"/>
      <protection hidden="1"/>
    </xf>
    <xf numFmtId="0" fontId="0" fillId="0" borderId="23" xfId="0" applyFont="1" applyBorder="1" applyAlignment="1" applyProtection="1">
      <alignment vertical="top"/>
      <protection hidden="1"/>
    </xf>
    <xf numFmtId="4" fontId="5" fillId="0" borderId="14" xfId="0" applyNumberFormat="1" applyFont="1" applyFill="1" applyBorder="1" applyAlignment="1" applyProtection="1">
      <alignment horizontal="right" vertical="top" wrapText="1"/>
      <protection hidden="1"/>
    </xf>
    <xf numFmtId="196" fontId="5" fillId="36" borderId="20" xfId="0" applyNumberFormat="1" applyFont="1" applyFill="1" applyBorder="1" applyAlignment="1" applyProtection="1">
      <alignment horizontal="center" vertical="center" wrapText="1"/>
      <protection hidden="1"/>
    </xf>
    <xf numFmtId="0" fontId="5" fillId="0" borderId="14" xfId="0" applyFont="1" applyFill="1" applyBorder="1" applyAlignment="1" applyProtection="1">
      <alignment horizontal="center" vertical="top"/>
      <protection hidden="1"/>
    </xf>
    <xf numFmtId="0" fontId="5" fillId="0" borderId="37" xfId="0" applyFont="1" applyFill="1" applyBorder="1" applyAlignment="1" applyProtection="1">
      <alignment vertical="top"/>
      <protection hidden="1"/>
    </xf>
    <xf numFmtId="0" fontId="5" fillId="0" borderId="26" xfId="0" applyNumberFormat="1" applyFont="1" applyBorder="1" applyAlignment="1" applyProtection="1">
      <alignment horizontal="left" vertical="center"/>
      <protection hidden="1"/>
    </xf>
    <xf numFmtId="1" fontId="5" fillId="0" borderId="38" xfId="0" applyNumberFormat="1" applyFont="1" applyFill="1" applyBorder="1" applyAlignment="1" applyProtection="1">
      <alignment horizontal="center" vertical="center"/>
      <protection hidden="1"/>
    </xf>
    <xf numFmtId="3" fontId="5" fillId="0" borderId="14" xfId="0" applyNumberFormat="1" applyFont="1" applyFill="1" applyBorder="1" applyAlignment="1" applyProtection="1">
      <alignment horizontal="center" vertical="top"/>
      <protection hidden="1"/>
    </xf>
    <xf numFmtId="0" fontId="5" fillId="0" borderId="14" xfId="0" applyFont="1" applyBorder="1" applyAlignment="1" applyProtection="1">
      <alignment horizontal="center" vertical="top"/>
      <protection hidden="1"/>
    </xf>
    <xf numFmtId="4" fontId="5" fillId="0" borderId="14" xfId="0" applyNumberFormat="1" applyFont="1" applyFill="1" applyBorder="1" applyAlignment="1" applyProtection="1">
      <alignment vertical="top"/>
      <protection hidden="1"/>
    </xf>
    <xf numFmtId="4" fontId="5" fillId="0" borderId="14" xfId="0" applyNumberFormat="1" applyFont="1" applyBorder="1" applyAlignment="1" applyProtection="1">
      <alignment/>
      <protection hidden="1"/>
    </xf>
    <xf numFmtId="196" fontId="35" fillId="0" borderId="39" xfId="0" applyNumberFormat="1" applyFont="1" applyFill="1" applyBorder="1" applyAlignment="1" applyProtection="1">
      <alignment horizontal="center" vertical="top"/>
      <protection hidden="1"/>
    </xf>
    <xf numFmtId="1" fontId="5" fillId="0" borderId="26" xfId="0" applyNumberFormat="1" applyFont="1" applyBorder="1" applyAlignment="1" applyProtection="1">
      <alignment horizontal="left" vertical="center"/>
      <protection hidden="1"/>
    </xf>
    <xf numFmtId="1" fontId="5" fillId="0" borderId="14" xfId="0" applyNumberFormat="1" applyFont="1" applyFill="1" applyBorder="1" applyAlignment="1" applyProtection="1">
      <alignment horizontal="center" vertical="top"/>
      <protection hidden="1"/>
    </xf>
    <xf numFmtId="4" fontId="5" fillId="0" borderId="14" xfId="0" applyNumberFormat="1" applyFont="1" applyFill="1" applyBorder="1" applyAlignment="1" applyProtection="1" quotePrefix="1">
      <alignment horizontal="center" vertical="top"/>
      <protection hidden="1"/>
    </xf>
    <xf numFmtId="0" fontId="5" fillId="0" borderId="40" xfId="0" applyFont="1" applyBorder="1" applyAlignment="1" applyProtection="1">
      <alignment vertical="top" wrapText="1"/>
      <protection hidden="1"/>
    </xf>
    <xf numFmtId="3" fontId="5" fillId="0" borderId="14" xfId="0" applyNumberFormat="1" applyFont="1" applyFill="1" applyBorder="1" applyAlignment="1" applyProtection="1">
      <alignment horizontal="center" vertical="center"/>
      <protection hidden="1"/>
    </xf>
    <xf numFmtId="4" fontId="5" fillId="0" borderId="39" xfId="0" applyNumberFormat="1" applyFont="1" applyFill="1" applyBorder="1" applyAlignment="1" applyProtection="1">
      <alignment horizontal="left" vertical="top" wrapText="1"/>
      <protection hidden="1"/>
    </xf>
    <xf numFmtId="4" fontId="5" fillId="0" borderId="14" xfId="0" applyNumberFormat="1" applyFont="1" applyFill="1" applyBorder="1" applyAlignment="1" applyProtection="1">
      <alignment horizontal="justify" vertical="top" wrapText="1"/>
      <protection hidden="1"/>
    </xf>
    <xf numFmtId="205" fontId="5" fillId="0" borderId="26" xfId="0" applyNumberFormat="1" applyFont="1" applyFill="1" applyBorder="1" applyAlignment="1" applyProtection="1">
      <alignment horizontal="left" vertical="top" wrapText="1"/>
      <protection hidden="1"/>
    </xf>
    <xf numFmtId="4" fontId="5" fillId="0" borderId="14" xfId="0" applyNumberFormat="1" applyFont="1" applyFill="1" applyBorder="1" applyAlignment="1" applyProtection="1">
      <alignment horizontal="left" vertical="top" wrapText="1"/>
      <protection hidden="1"/>
    </xf>
    <xf numFmtId="4" fontId="5" fillId="0" borderId="14" xfId="0" applyNumberFormat="1" applyFont="1" applyFill="1" applyBorder="1" applyAlignment="1" applyProtection="1">
      <alignment horizontal="center" vertical="center" wrapText="1"/>
      <protection hidden="1"/>
    </xf>
    <xf numFmtId="40" fontId="5" fillId="0" borderId="40" xfId="71" applyNumberFormat="1" applyFont="1" applyFill="1" applyBorder="1" applyAlignment="1" applyProtection="1">
      <alignment horizontal="right" vertical="center"/>
      <protection hidden="1"/>
    </xf>
    <xf numFmtId="40" fontId="5" fillId="0" borderId="14" xfId="71" applyNumberFormat="1" applyFont="1" applyFill="1" applyBorder="1" applyAlignment="1" applyProtection="1">
      <alignment horizontal="right" vertical="center"/>
      <protection hidden="1"/>
    </xf>
    <xf numFmtId="4" fontId="5" fillId="0" borderId="17" xfId="0" applyNumberFormat="1" applyFont="1" applyFill="1" applyBorder="1" applyAlignment="1" applyProtection="1">
      <alignment horizontal="right" vertical="top"/>
      <protection hidden="1"/>
    </xf>
    <xf numFmtId="4" fontId="5" fillId="0" borderId="26" xfId="0" applyNumberFormat="1" applyFont="1" applyFill="1" applyBorder="1" applyAlignment="1" applyProtection="1">
      <alignment horizontal="left" vertical="top" wrapText="1"/>
      <protection hidden="1"/>
    </xf>
    <xf numFmtId="4" fontId="5" fillId="34" borderId="14" xfId="0" applyNumberFormat="1" applyFont="1" applyFill="1" applyBorder="1" applyAlignment="1" applyProtection="1">
      <alignment vertical="center" wrapText="1"/>
      <protection locked="0"/>
    </xf>
    <xf numFmtId="4" fontId="5" fillId="34" borderId="14" xfId="0" applyNumberFormat="1" applyFont="1" applyFill="1" applyBorder="1" applyAlignment="1" applyProtection="1">
      <alignment vertical="center"/>
      <protection locked="0"/>
    </xf>
    <xf numFmtId="196" fontId="5" fillId="0" borderId="14" xfId="0" applyNumberFormat="1" applyFont="1" applyBorder="1" applyAlignment="1">
      <alignment horizontal="center" vertical="center" wrapText="1"/>
    </xf>
    <xf numFmtId="4" fontId="5" fillId="0" borderId="24" xfId="71" applyNumberFormat="1" applyFont="1" applyFill="1" applyBorder="1" applyAlignment="1">
      <alignment vertical="center" wrapText="1"/>
    </xf>
    <xf numFmtId="40" fontId="5" fillId="0" borderId="17" xfId="0" applyNumberFormat="1" applyFont="1" applyBorder="1" applyAlignment="1" applyProtection="1">
      <alignment horizontal="right" vertical="center"/>
      <protection/>
    </xf>
    <xf numFmtId="4" fontId="5" fillId="0" borderId="41" xfId="0" applyNumberFormat="1" applyFont="1" applyFill="1" applyBorder="1" applyAlignment="1" applyProtection="1">
      <alignment horizontal="right" vertical="center" wrapText="1"/>
      <protection/>
    </xf>
    <xf numFmtId="4" fontId="5" fillId="0" borderId="41" xfId="0" applyNumberFormat="1" applyFont="1" applyFill="1" applyBorder="1" applyAlignment="1" applyProtection="1">
      <alignment horizontal="right" vertical="center" wrapText="1"/>
      <protection locked="0"/>
    </xf>
    <xf numFmtId="0" fontId="6" fillId="34" borderId="21" xfId="0" applyFont="1" applyFill="1" applyBorder="1" applyAlignment="1" applyProtection="1">
      <alignment horizontal="left" vertical="center" wrapText="1"/>
      <protection hidden="1"/>
    </xf>
    <xf numFmtId="0" fontId="6" fillId="34" borderId="22" xfId="0" applyFont="1" applyFill="1" applyBorder="1" applyAlignment="1" applyProtection="1">
      <alignment horizontal="left" vertical="center" wrapText="1"/>
      <protection hidden="1"/>
    </xf>
    <xf numFmtId="0" fontId="6" fillId="34" borderId="42" xfId="0" applyFont="1" applyFill="1" applyBorder="1" applyAlignment="1" applyProtection="1">
      <alignment horizontal="left" vertical="center" wrapText="1"/>
      <protection hidden="1"/>
    </xf>
    <xf numFmtId="0" fontId="6" fillId="0" borderId="0" xfId="0" applyFont="1" applyFill="1" applyAlignment="1" applyProtection="1">
      <alignment horizontal="left" vertical="center" wrapText="1"/>
      <protection hidden="1"/>
    </xf>
    <xf numFmtId="0" fontId="30" fillId="0" borderId="21" xfId="0" applyFont="1" applyFill="1" applyBorder="1" applyAlignment="1" applyProtection="1">
      <alignment horizontal="center" vertical="center" wrapText="1"/>
      <protection locked="0"/>
    </xf>
    <xf numFmtId="0" fontId="30" fillId="0" borderId="22" xfId="0" applyFont="1" applyFill="1" applyBorder="1" applyAlignment="1" applyProtection="1">
      <alignment horizontal="center" vertical="center" wrapText="1"/>
      <protection locked="0"/>
    </xf>
    <xf numFmtId="0" fontId="30" fillId="0" borderId="13" xfId="0" applyFont="1" applyFill="1" applyBorder="1" applyAlignment="1" applyProtection="1">
      <alignment horizontal="center" vertical="center" wrapText="1"/>
      <protection locked="0"/>
    </xf>
    <xf numFmtId="197" fontId="6" fillId="33" borderId="21" xfId="0" applyNumberFormat="1" applyFont="1" applyFill="1" applyBorder="1" applyAlignment="1" applyProtection="1">
      <alignment horizontal="center" vertical="center" wrapText="1"/>
      <protection hidden="1"/>
    </xf>
    <xf numFmtId="197" fontId="6" fillId="33" borderId="13" xfId="0" applyNumberFormat="1" applyFont="1" applyFill="1" applyBorder="1" applyAlignment="1" applyProtection="1">
      <alignment horizontal="center" vertical="center" wrapText="1"/>
      <protection hidden="1"/>
    </xf>
    <xf numFmtId="0" fontId="30" fillId="33" borderId="12" xfId="0" applyFont="1" applyFill="1" applyBorder="1" applyAlignment="1" applyProtection="1">
      <alignment horizontal="left" vertical="center" wrapText="1"/>
      <protection hidden="1"/>
    </xf>
    <xf numFmtId="0" fontId="30" fillId="33" borderId="21" xfId="0" applyFont="1" applyFill="1" applyBorder="1" applyAlignment="1" applyProtection="1">
      <alignment horizontal="left" vertical="center" wrapText="1"/>
      <protection hidden="1"/>
    </xf>
    <xf numFmtId="0" fontId="30" fillId="35" borderId="21" xfId="0" applyFont="1" applyFill="1" applyBorder="1" applyAlignment="1" applyProtection="1">
      <alignment horizontal="center" vertical="center" wrapText="1"/>
      <protection hidden="1"/>
    </xf>
    <xf numFmtId="0" fontId="30" fillId="35" borderId="22" xfId="0" applyFont="1" applyFill="1" applyBorder="1" applyAlignment="1" applyProtection="1">
      <alignment horizontal="center" vertical="center" wrapText="1"/>
      <protection hidden="1"/>
    </xf>
    <xf numFmtId="0" fontId="30" fillId="35" borderId="13" xfId="0" applyFont="1" applyFill="1" applyBorder="1" applyAlignment="1" applyProtection="1">
      <alignment horizontal="center" vertical="center" wrapText="1"/>
      <protection hidden="1"/>
    </xf>
    <xf numFmtId="0" fontId="6" fillId="35" borderId="43" xfId="0" applyFont="1" applyFill="1" applyBorder="1" applyAlignment="1" applyProtection="1">
      <alignment horizontal="left" vertical="center" wrapText="1"/>
      <protection hidden="1"/>
    </xf>
    <xf numFmtId="0" fontId="6" fillId="35" borderId="44" xfId="0" applyFont="1" applyFill="1" applyBorder="1" applyAlignment="1" applyProtection="1">
      <alignment horizontal="left" vertical="center" wrapText="1"/>
      <protection hidden="1"/>
    </xf>
    <xf numFmtId="0" fontId="6" fillId="35" borderId="45" xfId="0" applyFont="1" applyFill="1" applyBorder="1" applyAlignment="1" applyProtection="1">
      <alignment horizontal="left" vertical="center" wrapText="1"/>
      <protection hidden="1"/>
    </xf>
    <xf numFmtId="197" fontId="6" fillId="33" borderId="12" xfId="0" applyNumberFormat="1" applyFont="1" applyFill="1" applyBorder="1" applyAlignment="1" applyProtection="1">
      <alignment horizontal="center" vertical="center" wrapText="1"/>
      <protection hidden="1"/>
    </xf>
    <xf numFmtId="4" fontId="6" fillId="33" borderId="46" xfId="0" applyNumberFormat="1" applyFont="1" applyFill="1" applyBorder="1" applyAlignment="1" applyProtection="1">
      <alignment horizontal="center" vertical="center" wrapText="1"/>
      <protection hidden="1"/>
    </xf>
    <xf numFmtId="4" fontId="6" fillId="33" borderId="11" xfId="0" applyNumberFormat="1" applyFont="1" applyFill="1" applyBorder="1" applyAlignment="1" applyProtection="1">
      <alignment horizontal="center" vertical="center" wrapText="1"/>
      <protection hidden="1"/>
    </xf>
    <xf numFmtId="2" fontId="6" fillId="33" borderId="46" xfId="0" applyNumberFormat="1" applyFont="1" applyFill="1" applyBorder="1" applyAlignment="1" applyProtection="1">
      <alignment horizontal="center" vertical="center" wrapText="1"/>
      <protection hidden="1"/>
    </xf>
    <xf numFmtId="2" fontId="6" fillId="33" borderId="11" xfId="0" applyNumberFormat="1" applyFont="1" applyFill="1" applyBorder="1" applyAlignment="1" applyProtection="1">
      <alignment horizontal="center" vertical="center" wrapText="1"/>
      <protection hidden="1"/>
    </xf>
    <xf numFmtId="0" fontId="6" fillId="33" borderId="46" xfId="0" applyFont="1" applyFill="1" applyBorder="1" applyAlignment="1" applyProtection="1">
      <alignment horizontal="center" vertical="center" wrapText="1"/>
      <protection hidden="1"/>
    </xf>
    <xf numFmtId="0" fontId="6" fillId="33" borderId="11" xfId="0" applyFont="1" applyFill="1" applyBorder="1" applyAlignment="1" applyProtection="1">
      <alignment horizontal="center" vertical="center" wrapText="1"/>
      <protection hidden="1"/>
    </xf>
    <xf numFmtId="197" fontId="37" fillId="37" borderId="21" xfId="0" applyNumberFormat="1" applyFont="1" applyFill="1" applyBorder="1" applyAlignment="1" applyProtection="1">
      <alignment horizontal="right" vertical="center" wrapText="1"/>
      <protection hidden="1"/>
    </xf>
    <xf numFmtId="197" fontId="37" fillId="37" borderId="22" xfId="0" applyNumberFormat="1" applyFont="1" applyFill="1" applyBorder="1" applyAlignment="1" applyProtection="1">
      <alignment horizontal="right" vertical="center" wrapText="1"/>
      <protection hidden="1"/>
    </xf>
    <xf numFmtId="4" fontId="6" fillId="33" borderId="21" xfId="0" applyNumberFormat="1" applyFont="1" applyFill="1" applyBorder="1" applyAlignment="1" applyProtection="1">
      <alignment horizontal="center" vertical="center" wrapText="1"/>
      <protection hidden="1"/>
    </xf>
    <xf numFmtId="4" fontId="6" fillId="33" borderId="13" xfId="0" applyNumberFormat="1" applyFont="1" applyFill="1" applyBorder="1" applyAlignment="1" applyProtection="1">
      <alignment horizontal="center" vertical="center" wrapText="1"/>
      <protection hidden="1"/>
    </xf>
    <xf numFmtId="0" fontId="6" fillId="33" borderId="46" xfId="0" applyFont="1" applyFill="1" applyBorder="1" applyAlignment="1" applyProtection="1">
      <alignment horizontal="left" vertical="center" wrapText="1"/>
      <protection hidden="1"/>
    </xf>
    <xf numFmtId="0" fontId="6" fillId="33" borderId="11" xfId="0" applyFont="1" applyFill="1" applyBorder="1" applyAlignment="1" applyProtection="1">
      <alignment horizontal="left" vertical="center" wrapText="1"/>
      <protection hidden="1"/>
    </xf>
    <xf numFmtId="0" fontId="36" fillId="0" borderId="0" xfId="0" applyFont="1" applyFill="1" applyAlignment="1" applyProtection="1">
      <alignment horizontal="center" vertical="center" wrapText="1"/>
      <protection hidden="1"/>
    </xf>
    <xf numFmtId="197" fontId="36" fillId="0" borderId="0" xfId="0" applyNumberFormat="1" applyFont="1" applyAlignment="1" applyProtection="1">
      <alignment horizontal="right" vertical="center" wrapText="1"/>
      <protection hidden="1"/>
    </xf>
  </cellXfs>
  <cellStyles count="61">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Moeda 2" xfId="49"/>
    <cellStyle name="Moeda 3" xfId="50"/>
    <cellStyle name="Neutra" xfId="51"/>
    <cellStyle name="Normal 2" xfId="52"/>
    <cellStyle name="Normal 2 2" xfId="53"/>
    <cellStyle name="Normal 2 3" xfId="54"/>
    <cellStyle name="Normal 3" xfId="55"/>
    <cellStyle name="Normal 5" xfId="56"/>
    <cellStyle name="Normal 5 2" xfId="57"/>
    <cellStyle name="Nota" xfId="58"/>
    <cellStyle name="planilhas" xfId="59"/>
    <cellStyle name="Percent" xfId="60"/>
    <cellStyle name="Saída" xfId="61"/>
    <cellStyle name="Comma [0]" xfId="62"/>
    <cellStyle name="Texto de Aviso" xfId="63"/>
    <cellStyle name="Texto Explicativo" xfId="64"/>
    <cellStyle name="Título" xfId="65"/>
    <cellStyle name="Título 1" xfId="66"/>
    <cellStyle name="Título 2" xfId="67"/>
    <cellStyle name="Título 3" xfId="68"/>
    <cellStyle name="Título 4" xfId="69"/>
    <cellStyle name="Total" xfId="70"/>
    <cellStyle name="Comma" xfId="71"/>
    <cellStyle name="Vírgula 2" xfId="72"/>
    <cellStyle name="Vírgula 3" xfId="73"/>
    <cellStyle name="Vírgula 4" xfId="74"/>
  </cellStyles>
  <dxfs count="2">
    <dxf>
      <fill>
        <patternFill>
          <bgColor theme="9" tint="0.3999499976634979"/>
        </patternFill>
      </fill>
    </dxf>
    <dxf>
      <fill>
        <patternFill>
          <bgColor theme="9"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466725</xdr:colOff>
      <xdr:row>279</xdr:row>
      <xdr:rowOff>0</xdr:rowOff>
    </xdr:from>
    <xdr:ext cx="438150" cy="219075"/>
    <xdr:sp>
      <xdr:nvSpPr>
        <xdr:cNvPr id="1" name="AutoShape 2"/>
        <xdr:cNvSpPr>
          <a:spLocks noChangeAspect="1"/>
        </xdr:cNvSpPr>
      </xdr:nvSpPr>
      <xdr:spPr>
        <a:xfrm>
          <a:off x="933450" y="62131575"/>
          <a:ext cx="438150" cy="2190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466725</xdr:colOff>
      <xdr:row>279</xdr:row>
      <xdr:rowOff>0</xdr:rowOff>
    </xdr:from>
    <xdr:ext cx="438150" cy="219075"/>
    <xdr:sp>
      <xdr:nvSpPr>
        <xdr:cNvPr id="2" name="AutoShape 2"/>
        <xdr:cNvSpPr>
          <a:spLocks noChangeAspect="1"/>
        </xdr:cNvSpPr>
      </xdr:nvSpPr>
      <xdr:spPr>
        <a:xfrm>
          <a:off x="933450" y="62131575"/>
          <a:ext cx="438150" cy="2190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466725</xdr:colOff>
      <xdr:row>368</xdr:row>
      <xdr:rowOff>0</xdr:rowOff>
    </xdr:from>
    <xdr:ext cx="438150" cy="219075"/>
    <xdr:sp>
      <xdr:nvSpPr>
        <xdr:cNvPr id="3" name="AutoShape 2"/>
        <xdr:cNvSpPr>
          <a:spLocks noChangeAspect="1"/>
        </xdr:cNvSpPr>
      </xdr:nvSpPr>
      <xdr:spPr>
        <a:xfrm>
          <a:off x="933450" y="92144850"/>
          <a:ext cx="438150" cy="2190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466725</xdr:colOff>
      <xdr:row>279</xdr:row>
      <xdr:rowOff>0</xdr:rowOff>
    </xdr:from>
    <xdr:ext cx="438150" cy="219075"/>
    <xdr:sp>
      <xdr:nvSpPr>
        <xdr:cNvPr id="4" name="AutoShape 2"/>
        <xdr:cNvSpPr>
          <a:spLocks noChangeAspect="1"/>
        </xdr:cNvSpPr>
      </xdr:nvSpPr>
      <xdr:spPr>
        <a:xfrm>
          <a:off x="933450" y="62131575"/>
          <a:ext cx="438150" cy="2190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466725</xdr:colOff>
      <xdr:row>368</xdr:row>
      <xdr:rowOff>0</xdr:rowOff>
    </xdr:from>
    <xdr:ext cx="438150" cy="219075"/>
    <xdr:sp>
      <xdr:nvSpPr>
        <xdr:cNvPr id="5" name="AutoShape 2"/>
        <xdr:cNvSpPr>
          <a:spLocks noChangeAspect="1"/>
        </xdr:cNvSpPr>
      </xdr:nvSpPr>
      <xdr:spPr>
        <a:xfrm>
          <a:off x="933450" y="92144850"/>
          <a:ext cx="438150" cy="2190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466725</xdr:colOff>
      <xdr:row>279</xdr:row>
      <xdr:rowOff>0</xdr:rowOff>
    </xdr:from>
    <xdr:ext cx="438150" cy="219075"/>
    <xdr:sp>
      <xdr:nvSpPr>
        <xdr:cNvPr id="6" name="AutoShape 2"/>
        <xdr:cNvSpPr>
          <a:spLocks noChangeAspect="1"/>
        </xdr:cNvSpPr>
      </xdr:nvSpPr>
      <xdr:spPr>
        <a:xfrm>
          <a:off x="933450" y="62131575"/>
          <a:ext cx="438150" cy="2190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466725</xdr:colOff>
      <xdr:row>279</xdr:row>
      <xdr:rowOff>0</xdr:rowOff>
    </xdr:from>
    <xdr:ext cx="438150" cy="209550"/>
    <xdr:sp>
      <xdr:nvSpPr>
        <xdr:cNvPr id="7" name="AutoShape 2"/>
        <xdr:cNvSpPr>
          <a:spLocks noChangeAspect="1"/>
        </xdr:cNvSpPr>
      </xdr:nvSpPr>
      <xdr:spPr>
        <a:xfrm>
          <a:off x="933450" y="62131575"/>
          <a:ext cx="438150"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466725</xdr:colOff>
      <xdr:row>279</xdr:row>
      <xdr:rowOff>0</xdr:rowOff>
    </xdr:from>
    <xdr:ext cx="438150" cy="209550"/>
    <xdr:sp>
      <xdr:nvSpPr>
        <xdr:cNvPr id="8" name="AutoShape 2"/>
        <xdr:cNvSpPr>
          <a:spLocks noChangeAspect="1"/>
        </xdr:cNvSpPr>
      </xdr:nvSpPr>
      <xdr:spPr>
        <a:xfrm>
          <a:off x="933450" y="62131575"/>
          <a:ext cx="438150"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466725</xdr:colOff>
      <xdr:row>279</xdr:row>
      <xdr:rowOff>0</xdr:rowOff>
    </xdr:from>
    <xdr:ext cx="438150" cy="219075"/>
    <xdr:sp>
      <xdr:nvSpPr>
        <xdr:cNvPr id="9" name="AutoShape 2"/>
        <xdr:cNvSpPr>
          <a:spLocks noChangeAspect="1"/>
        </xdr:cNvSpPr>
      </xdr:nvSpPr>
      <xdr:spPr>
        <a:xfrm>
          <a:off x="933450" y="62131575"/>
          <a:ext cx="438150" cy="2190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466725</xdr:colOff>
      <xdr:row>279</xdr:row>
      <xdr:rowOff>0</xdr:rowOff>
    </xdr:from>
    <xdr:ext cx="438150" cy="219075"/>
    <xdr:sp>
      <xdr:nvSpPr>
        <xdr:cNvPr id="10" name="AutoShape 2"/>
        <xdr:cNvSpPr>
          <a:spLocks noChangeAspect="1"/>
        </xdr:cNvSpPr>
      </xdr:nvSpPr>
      <xdr:spPr>
        <a:xfrm>
          <a:off x="933450" y="62131575"/>
          <a:ext cx="438150" cy="2190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466725</xdr:colOff>
      <xdr:row>279</xdr:row>
      <xdr:rowOff>0</xdr:rowOff>
    </xdr:from>
    <xdr:ext cx="438150" cy="219075"/>
    <xdr:sp>
      <xdr:nvSpPr>
        <xdr:cNvPr id="11" name="AutoShape 2"/>
        <xdr:cNvSpPr>
          <a:spLocks noChangeAspect="1"/>
        </xdr:cNvSpPr>
      </xdr:nvSpPr>
      <xdr:spPr>
        <a:xfrm>
          <a:off x="933450" y="62131575"/>
          <a:ext cx="438150" cy="2190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466725</xdr:colOff>
      <xdr:row>279</xdr:row>
      <xdr:rowOff>0</xdr:rowOff>
    </xdr:from>
    <xdr:ext cx="438150" cy="219075"/>
    <xdr:sp>
      <xdr:nvSpPr>
        <xdr:cNvPr id="12" name="AutoShape 2"/>
        <xdr:cNvSpPr>
          <a:spLocks noChangeAspect="1"/>
        </xdr:cNvSpPr>
      </xdr:nvSpPr>
      <xdr:spPr>
        <a:xfrm>
          <a:off x="933450" y="62131575"/>
          <a:ext cx="438150" cy="2190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466725</xdr:colOff>
      <xdr:row>368</xdr:row>
      <xdr:rowOff>0</xdr:rowOff>
    </xdr:from>
    <xdr:ext cx="438150" cy="219075"/>
    <xdr:sp>
      <xdr:nvSpPr>
        <xdr:cNvPr id="13" name="AutoShape 2"/>
        <xdr:cNvSpPr>
          <a:spLocks noChangeAspect="1"/>
        </xdr:cNvSpPr>
      </xdr:nvSpPr>
      <xdr:spPr>
        <a:xfrm>
          <a:off x="933450" y="92144850"/>
          <a:ext cx="438150" cy="2190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466725</xdr:colOff>
      <xdr:row>279</xdr:row>
      <xdr:rowOff>0</xdr:rowOff>
    </xdr:from>
    <xdr:ext cx="438150" cy="219075"/>
    <xdr:sp>
      <xdr:nvSpPr>
        <xdr:cNvPr id="14" name="AutoShape 2"/>
        <xdr:cNvSpPr>
          <a:spLocks noChangeAspect="1"/>
        </xdr:cNvSpPr>
      </xdr:nvSpPr>
      <xdr:spPr>
        <a:xfrm>
          <a:off x="933450" y="62131575"/>
          <a:ext cx="438150" cy="2190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466725</xdr:colOff>
      <xdr:row>279</xdr:row>
      <xdr:rowOff>0</xdr:rowOff>
    </xdr:from>
    <xdr:ext cx="438150" cy="219075"/>
    <xdr:sp>
      <xdr:nvSpPr>
        <xdr:cNvPr id="15" name="AutoShape 2"/>
        <xdr:cNvSpPr>
          <a:spLocks noChangeAspect="1"/>
        </xdr:cNvSpPr>
      </xdr:nvSpPr>
      <xdr:spPr>
        <a:xfrm>
          <a:off x="933450" y="62131575"/>
          <a:ext cx="438150" cy="2190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466725</xdr:colOff>
      <xdr:row>279</xdr:row>
      <xdr:rowOff>0</xdr:rowOff>
    </xdr:from>
    <xdr:ext cx="438150" cy="219075"/>
    <xdr:sp>
      <xdr:nvSpPr>
        <xdr:cNvPr id="16" name="AutoShape 2"/>
        <xdr:cNvSpPr>
          <a:spLocks noChangeAspect="1"/>
        </xdr:cNvSpPr>
      </xdr:nvSpPr>
      <xdr:spPr>
        <a:xfrm>
          <a:off x="933450" y="62131575"/>
          <a:ext cx="438150" cy="2190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466725</xdr:colOff>
      <xdr:row>368</xdr:row>
      <xdr:rowOff>0</xdr:rowOff>
    </xdr:from>
    <xdr:ext cx="438150" cy="219075"/>
    <xdr:sp>
      <xdr:nvSpPr>
        <xdr:cNvPr id="17" name="AutoShape 2"/>
        <xdr:cNvSpPr>
          <a:spLocks noChangeAspect="1"/>
        </xdr:cNvSpPr>
      </xdr:nvSpPr>
      <xdr:spPr>
        <a:xfrm>
          <a:off x="933450" y="92144850"/>
          <a:ext cx="438150" cy="2190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466725</xdr:colOff>
      <xdr:row>368</xdr:row>
      <xdr:rowOff>0</xdr:rowOff>
    </xdr:from>
    <xdr:ext cx="438150" cy="219075"/>
    <xdr:sp>
      <xdr:nvSpPr>
        <xdr:cNvPr id="18" name="AutoShape 2"/>
        <xdr:cNvSpPr>
          <a:spLocks noChangeAspect="1"/>
        </xdr:cNvSpPr>
      </xdr:nvSpPr>
      <xdr:spPr>
        <a:xfrm>
          <a:off x="933450" y="92144850"/>
          <a:ext cx="438150" cy="2190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466725</xdr:colOff>
      <xdr:row>368</xdr:row>
      <xdr:rowOff>0</xdr:rowOff>
    </xdr:from>
    <xdr:ext cx="438150" cy="209550"/>
    <xdr:sp>
      <xdr:nvSpPr>
        <xdr:cNvPr id="19" name="AutoShape 2"/>
        <xdr:cNvSpPr>
          <a:spLocks noChangeAspect="1"/>
        </xdr:cNvSpPr>
      </xdr:nvSpPr>
      <xdr:spPr>
        <a:xfrm>
          <a:off x="933450" y="92144850"/>
          <a:ext cx="438150"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466725</xdr:colOff>
      <xdr:row>368</xdr:row>
      <xdr:rowOff>0</xdr:rowOff>
    </xdr:from>
    <xdr:ext cx="438150" cy="209550"/>
    <xdr:sp>
      <xdr:nvSpPr>
        <xdr:cNvPr id="20" name="AutoShape 2"/>
        <xdr:cNvSpPr>
          <a:spLocks noChangeAspect="1"/>
        </xdr:cNvSpPr>
      </xdr:nvSpPr>
      <xdr:spPr>
        <a:xfrm>
          <a:off x="933450" y="92144850"/>
          <a:ext cx="438150"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466725</xdr:colOff>
      <xdr:row>279</xdr:row>
      <xdr:rowOff>0</xdr:rowOff>
    </xdr:from>
    <xdr:ext cx="438150" cy="219075"/>
    <xdr:sp>
      <xdr:nvSpPr>
        <xdr:cNvPr id="21" name="AutoShape 2"/>
        <xdr:cNvSpPr>
          <a:spLocks noChangeAspect="1"/>
        </xdr:cNvSpPr>
      </xdr:nvSpPr>
      <xdr:spPr>
        <a:xfrm>
          <a:off x="933450" y="62131575"/>
          <a:ext cx="438150" cy="2190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466725</xdr:colOff>
      <xdr:row>368</xdr:row>
      <xdr:rowOff>0</xdr:rowOff>
    </xdr:from>
    <xdr:ext cx="438150" cy="219075"/>
    <xdr:sp>
      <xdr:nvSpPr>
        <xdr:cNvPr id="22" name="AutoShape 2"/>
        <xdr:cNvSpPr>
          <a:spLocks noChangeAspect="1"/>
        </xdr:cNvSpPr>
      </xdr:nvSpPr>
      <xdr:spPr>
        <a:xfrm>
          <a:off x="933450" y="92144850"/>
          <a:ext cx="438150" cy="2190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466725</xdr:colOff>
      <xdr:row>279</xdr:row>
      <xdr:rowOff>0</xdr:rowOff>
    </xdr:from>
    <xdr:ext cx="438150" cy="219075"/>
    <xdr:sp>
      <xdr:nvSpPr>
        <xdr:cNvPr id="23" name="AutoShape 2"/>
        <xdr:cNvSpPr>
          <a:spLocks noChangeAspect="1"/>
        </xdr:cNvSpPr>
      </xdr:nvSpPr>
      <xdr:spPr>
        <a:xfrm>
          <a:off x="933450" y="62131575"/>
          <a:ext cx="438150" cy="2190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466725</xdr:colOff>
      <xdr:row>279</xdr:row>
      <xdr:rowOff>0</xdr:rowOff>
    </xdr:from>
    <xdr:ext cx="438150" cy="219075"/>
    <xdr:sp>
      <xdr:nvSpPr>
        <xdr:cNvPr id="24" name="AutoShape 2"/>
        <xdr:cNvSpPr>
          <a:spLocks noChangeAspect="1"/>
        </xdr:cNvSpPr>
      </xdr:nvSpPr>
      <xdr:spPr>
        <a:xfrm>
          <a:off x="933450" y="62131575"/>
          <a:ext cx="438150" cy="2190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369"/>
  <sheetViews>
    <sheetView tabSelected="1" zoomScale="80" zoomScaleNormal="80" zoomScaleSheetLayoutView="90" workbookViewId="0" topLeftCell="A1">
      <selection activeCell="O23" sqref="O23"/>
    </sheetView>
  </sheetViews>
  <sheetFormatPr defaultColWidth="11.421875" defaultRowHeight="12.75"/>
  <cols>
    <col min="1" max="1" width="7.00390625" style="193" customWidth="1"/>
    <col min="2" max="2" width="7.00390625" style="194" customWidth="1"/>
    <col min="3" max="3" width="75.7109375" style="86" customWidth="1"/>
    <col min="4" max="4" width="11.28125" style="195" customWidth="1"/>
    <col min="5" max="5" width="9.421875" style="196" customWidth="1"/>
    <col min="6" max="6" width="15.28125" style="39" customWidth="1"/>
    <col min="7" max="7" width="15.140625" style="39" customWidth="1"/>
    <col min="8" max="8" width="12.57421875" style="39" customWidth="1"/>
    <col min="9" max="9" width="13.8515625" style="5" customWidth="1"/>
    <col min="10" max="10" width="14.8515625" style="5" customWidth="1"/>
    <col min="11" max="11" width="16.140625" style="5" customWidth="1"/>
    <col min="12" max="12" width="12.7109375" style="3" customWidth="1"/>
    <col min="13" max="13" width="11.28125" style="44" customWidth="1"/>
    <col min="14" max="234" width="11.421875" style="2" customWidth="1"/>
    <col min="235" max="235" width="56.28125" style="2" customWidth="1"/>
    <col min="236" max="16384" width="11.421875" style="2" customWidth="1"/>
  </cols>
  <sheetData>
    <row r="1" spans="1:13" s="1" customFormat="1" ht="12.75">
      <c r="A1" s="328" t="s">
        <v>2</v>
      </c>
      <c r="B1" s="328"/>
      <c r="C1" s="328"/>
      <c r="D1" s="328"/>
      <c r="E1" s="328"/>
      <c r="F1" s="328"/>
      <c r="G1" s="328"/>
      <c r="H1" s="328"/>
      <c r="I1" s="329" t="s">
        <v>37</v>
      </c>
      <c r="J1" s="329"/>
      <c r="K1" s="329"/>
      <c r="L1" s="3"/>
      <c r="M1" s="44"/>
    </row>
    <row r="2" spans="1:13" s="1" customFormat="1" ht="12.75">
      <c r="A2" s="328"/>
      <c r="B2" s="328"/>
      <c r="C2" s="328"/>
      <c r="D2" s="328"/>
      <c r="E2" s="328"/>
      <c r="F2" s="328"/>
      <c r="G2" s="328"/>
      <c r="H2" s="328"/>
      <c r="I2" s="329"/>
      <c r="J2" s="329"/>
      <c r="K2" s="329"/>
      <c r="L2" s="3"/>
      <c r="M2" s="44"/>
    </row>
    <row r="3" spans="1:11" ht="12.75">
      <c r="A3" s="301" t="s">
        <v>301</v>
      </c>
      <c r="B3" s="301"/>
      <c r="C3" s="301"/>
      <c r="D3" s="301"/>
      <c r="E3" s="301"/>
      <c r="F3" s="301"/>
      <c r="G3" s="301"/>
      <c r="H3" s="301"/>
      <c r="I3" s="4"/>
      <c r="J3" s="4"/>
      <c r="K3" s="4"/>
    </row>
    <row r="4" spans="1:11" ht="12.75">
      <c r="A4" s="301" t="s">
        <v>131</v>
      </c>
      <c r="B4" s="301"/>
      <c r="C4" s="301"/>
      <c r="D4" s="301"/>
      <c r="E4" s="301"/>
      <c r="F4" s="301"/>
      <c r="G4" s="301"/>
      <c r="H4" s="301"/>
      <c r="I4" s="322" t="s">
        <v>36</v>
      </c>
      <c r="J4" s="323"/>
      <c r="K4" s="20"/>
    </row>
    <row r="5" spans="1:11" ht="12.75">
      <c r="A5" s="301" t="s">
        <v>132</v>
      </c>
      <c r="B5" s="301"/>
      <c r="C5" s="301"/>
      <c r="D5" s="301"/>
      <c r="E5" s="301"/>
      <c r="F5" s="301"/>
      <c r="G5" s="301"/>
      <c r="H5" s="301"/>
      <c r="J5" s="4"/>
      <c r="K5" s="6"/>
    </row>
    <row r="6" spans="1:11" ht="12.75">
      <c r="A6" s="301" t="s">
        <v>133</v>
      </c>
      <c r="B6" s="301"/>
      <c r="C6" s="301"/>
      <c r="D6" s="301"/>
      <c r="E6" s="301"/>
      <c r="F6" s="301"/>
      <c r="G6" s="301"/>
      <c r="H6" s="301"/>
      <c r="I6" s="322" t="s">
        <v>126</v>
      </c>
      <c r="J6" s="323"/>
      <c r="K6" s="21"/>
    </row>
    <row r="7" spans="1:11" ht="12.75">
      <c r="A7" s="301" t="s">
        <v>134</v>
      </c>
      <c r="B7" s="301"/>
      <c r="C7" s="301"/>
      <c r="D7" s="301"/>
      <c r="E7" s="301"/>
      <c r="F7" s="301"/>
      <c r="G7" s="301"/>
      <c r="H7" s="301"/>
      <c r="I7" s="4"/>
      <c r="J7" s="4"/>
      <c r="K7" s="4"/>
    </row>
    <row r="8" spans="1:11" ht="12.75">
      <c r="A8" s="236"/>
      <c r="B8" s="236"/>
      <c r="C8" s="236"/>
      <c r="D8" s="42"/>
      <c r="E8" s="236"/>
      <c r="F8" s="22"/>
      <c r="G8" s="22"/>
      <c r="H8" s="22"/>
      <c r="I8" s="4"/>
      <c r="J8" s="4"/>
      <c r="K8" s="4"/>
    </row>
    <row r="9" spans="1:243" s="7" customFormat="1" ht="15">
      <c r="A9" s="309" t="s">
        <v>38</v>
      </c>
      <c r="B9" s="310"/>
      <c r="C9" s="310"/>
      <c r="D9" s="310"/>
      <c r="E9" s="310"/>
      <c r="F9" s="310"/>
      <c r="G9" s="310"/>
      <c r="H9" s="310"/>
      <c r="I9" s="310"/>
      <c r="J9" s="310"/>
      <c r="K9" s="311"/>
      <c r="L9" s="9"/>
      <c r="M9" s="45"/>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row>
    <row r="10" spans="1:243" s="7" customFormat="1" ht="15">
      <c r="A10" s="307" t="s">
        <v>39</v>
      </c>
      <c r="B10" s="307"/>
      <c r="C10" s="302"/>
      <c r="D10" s="303"/>
      <c r="E10" s="303"/>
      <c r="F10" s="304"/>
      <c r="G10" s="49" t="s">
        <v>40</v>
      </c>
      <c r="H10" s="302"/>
      <c r="I10" s="303"/>
      <c r="J10" s="303"/>
      <c r="K10" s="304"/>
      <c r="L10" s="9"/>
      <c r="M10" s="46"/>
      <c r="N10" s="10"/>
      <c r="O10" s="8"/>
      <c r="P10" s="8"/>
      <c r="Q10" s="8"/>
      <c r="R10" s="8"/>
      <c r="S10" s="8"/>
      <c r="T10" s="8"/>
      <c r="U10" s="8"/>
      <c r="V10" s="10"/>
      <c r="W10" s="8"/>
      <c r="X10" s="8"/>
      <c r="Y10" s="8"/>
      <c r="Z10" s="8"/>
      <c r="AA10" s="8"/>
      <c r="AB10" s="8"/>
      <c r="AC10" s="8"/>
      <c r="AD10" s="10"/>
      <c r="AE10" s="8"/>
      <c r="AF10" s="8"/>
      <c r="AG10" s="8"/>
      <c r="AH10" s="8"/>
      <c r="AI10" s="8"/>
      <c r="AJ10" s="8"/>
      <c r="AK10" s="8"/>
      <c r="AL10" s="10"/>
      <c r="AM10" s="8"/>
      <c r="AN10" s="8"/>
      <c r="AO10" s="8"/>
      <c r="AP10" s="8"/>
      <c r="AQ10" s="8"/>
      <c r="AR10" s="8"/>
      <c r="AS10" s="8"/>
      <c r="AT10" s="10"/>
      <c r="AU10" s="8"/>
      <c r="AV10" s="8"/>
      <c r="AW10" s="8"/>
      <c r="AX10" s="8"/>
      <c r="AY10" s="8"/>
      <c r="AZ10" s="8"/>
      <c r="BA10" s="8"/>
      <c r="BB10" s="10"/>
      <c r="BC10" s="8"/>
      <c r="BD10" s="8"/>
      <c r="BE10" s="8"/>
      <c r="BF10" s="8"/>
      <c r="BG10" s="8"/>
      <c r="BH10" s="8"/>
      <c r="BI10" s="8"/>
      <c r="BJ10" s="10"/>
      <c r="BK10" s="8"/>
      <c r="BL10" s="8"/>
      <c r="BM10" s="8"/>
      <c r="BN10" s="8"/>
      <c r="BO10" s="8"/>
      <c r="BP10" s="8"/>
      <c r="BQ10" s="8"/>
      <c r="BR10" s="10"/>
      <c r="BS10" s="8"/>
      <c r="BT10" s="8"/>
      <c r="BU10" s="8"/>
      <c r="BV10" s="8"/>
      <c r="BW10" s="8"/>
      <c r="BX10" s="8"/>
      <c r="BY10" s="8"/>
      <c r="BZ10" s="10"/>
      <c r="CA10" s="8"/>
      <c r="CB10" s="8"/>
      <c r="CC10" s="8"/>
      <c r="CD10" s="8"/>
      <c r="CE10" s="8"/>
      <c r="CF10" s="8"/>
      <c r="CG10" s="8"/>
      <c r="CH10" s="10"/>
      <c r="CI10" s="8"/>
      <c r="CJ10" s="8"/>
      <c r="CK10" s="8"/>
      <c r="CL10" s="8"/>
      <c r="CM10" s="8"/>
      <c r="CN10" s="8"/>
      <c r="CO10" s="8"/>
      <c r="CP10" s="10"/>
      <c r="CQ10" s="8"/>
      <c r="CR10" s="8"/>
      <c r="CS10" s="8"/>
      <c r="CT10" s="8"/>
      <c r="CU10" s="8"/>
      <c r="CV10" s="8"/>
      <c r="CW10" s="8"/>
      <c r="CX10" s="10"/>
      <c r="CY10" s="8"/>
      <c r="CZ10" s="8"/>
      <c r="DA10" s="8"/>
      <c r="DB10" s="8"/>
      <c r="DC10" s="8"/>
      <c r="DD10" s="8"/>
      <c r="DE10" s="8"/>
      <c r="DF10" s="10"/>
      <c r="DG10" s="8"/>
      <c r="DH10" s="8"/>
      <c r="DI10" s="8"/>
      <c r="DJ10" s="8"/>
      <c r="DK10" s="8"/>
      <c r="DL10" s="8"/>
      <c r="DM10" s="8"/>
      <c r="DN10" s="10"/>
      <c r="DO10" s="8"/>
      <c r="DP10" s="8"/>
      <c r="DQ10" s="8"/>
      <c r="DR10" s="8"/>
      <c r="DS10" s="8"/>
      <c r="DT10" s="8"/>
      <c r="DU10" s="8"/>
      <c r="DV10" s="10"/>
      <c r="DW10" s="8"/>
      <c r="DX10" s="8"/>
      <c r="DY10" s="8"/>
      <c r="DZ10" s="8"/>
      <c r="EA10" s="8"/>
      <c r="EB10" s="8"/>
      <c r="EC10" s="8"/>
      <c r="ED10" s="10"/>
      <c r="EE10" s="8"/>
      <c r="EF10" s="8"/>
      <c r="EG10" s="8"/>
      <c r="EH10" s="8"/>
      <c r="EI10" s="8"/>
      <c r="EJ10" s="8"/>
      <c r="EK10" s="8"/>
      <c r="EL10" s="10"/>
      <c r="EM10" s="8"/>
      <c r="EN10" s="8"/>
      <c r="EO10" s="8"/>
      <c r="EP10" s="8"/>
      <c r="EQ10" s="8"/>
      <c r="ER10" s="8"/>
      <c r="ES10" s="8"/>
      <c r="ET10" s="10"/>
      <c r="EU10" s="8"/>
      <c r="EV10" s="8"/>
      <c r="EW10" s="8"/>
      <c r="EX10" s="8"/>
      <c r="EY10" s="8"/>
      <c r="EZ10" s="8"/>
      <c r="FA10" s="8"/>
      <c r="FB10" s="10"/>
      <c r="FC10" s="8"/>
      <c r="FD10" s="8"/>
      <c r="FE10" s="8"/>
      <c r="FF10" s="8"/>
      <c r="FG10" s="8"/>
      <c r="FH10" s="8"/>
      <c r="FI10" s="8"/>
      <c r="FJ10" s="10"/>
      <c r="FK10" s="8"/>
      <c r="FL10" s="8"/>
      <c r="FM10" s="8"/>
      <c r="FN10" s="8"/>
      <c r="FO10" s="8"/>
      <c r="FP10" s="8"/>
      <c r="FQ10" s="8"/>
      <c r="FR10" s="10"/>
      <c r="FS10" s="8"/>
      <c r="FT10" s="8"/>
      <c r="FU10" s="8"/>
      <c r="FV10" s="8"/>
      <c r="FW10" s="8"/>
      <c r="FX10" s="8"/>
      <c r="FY10" s="8"/>
      <c r="FZ10" s="10"/>
      <c r="GA10" s="8"/>
      <c r="GB10" s="8"/>
      <c r="GC10" s="8"/>
      <c r="GD10" s="8"/>
      <c r="GE10" s="8"/>
      <c r="GF10" s="8"/>
      <c r="GG10" s="8"/>
      <c r="GH10" s="10"/>
      <c r="GI10" s="8"/>
      <c r="GJ10" s="8"/>
      <c r="GK10" s="8"/>
      <c r="GL10" s="8"/>
      <c r="GM10" s="8"/>
      <c r="GN10" s="8"/>
      <c r="GO10" s="8"/>
      <c r="GP10" s="10"/>
      <c r="GQ10" s="8"/>
      <c r="GR10" s="8"/>
      <c r="GS10" s="8"/>
      <c r="GT10" s="8"/>
      <c r="GU10" s="8"/>
      <c r="GV10" s="8"/>
      <c r="GW10" s="8"/>
      <c r="GX10" s="10"/>
      <c r="GY10" s="8"/>
      <c r="GZ10" s="8"/>
      <c r="HA10" s="8"/>
      <c r="HB10" s="8"/>
      <c r="HC10" s="8"/>
      <c r="HD10" s="8"/>
      <c r="HE10" s="8"/>
      <c r="HF10" s="10"/>
      <c r="HG10" s="8"/>
      <c r="HH10" s="8"/>
      <c r="HI10" s="8"/>
      <c r="HJ10" s="8"/>
      <c r="HK10" s="8"/>
      <c r="HL10" s="8"/>
      <c r="HM10" s="8"/>
      <c r="HN10" s="10"/>
      <c r="HO10" s="8"/>
      <c r="HP10" s="8"/>
      <c r="HQ10" s="8"/>
      <c r="HR10" s="8"/>
      <c r="HS10" s="8"/>
      <c r="HT10" s="8"/>
      <c r="HU10" s="8"/>
      <c r="HV10" s="10"/>
      <c r="HW10" s="8"/>
      <c r="HX10" s="8"/>
      <c r="HY10" s="8"/>
      <c r="HZ10" s="8"/>
      <c r="IA10" s="8"/>
      <c r="IB10" s="8"/>
      <c r="IC10" s="8"/>
      <c r="ID10" s="10"/>
      <c r="IE10" s="8"/>
      <c r="IF10" s="8"/>
      <c r="IG10" s="8"/>
      <c r="IH10" s="8"/>
      <c r="II10" s="8"/>
    </row>
    <row r="11" spans="1:243" s="7" customFormat="1" ht="15">
      <c r="A11" s="307" t="s">
        <v>42</v>
      </c>
      <c r="B11" s="308"/>
      <c r="C11" s="302"/>
      <c r="D11" s="303"/>
      <c r="E11" s="303"/>
      <c r="F11" s="304"/>
      <c r="G11" s="50" t="s">
        <v>41</v>
      </c>
      <c r="H11" s="302"/>
      <c r="I11" s="303"/>
      <c r="J11" s="303"/>
      <c r="K11" s="304"/>
      <c r="L11" s="48"/>
      <c r="M11" s="46"/>
      <c r="N11" s="10"/>
      <c r="O11" s="10"/>
      <c r="P11" s="8"/>
      <c r="Q11" s="8"/>
      <c r="R11" s="10"/>
      <c r="S11" s="10"/>
      <c r="T11" s="8"/>
      <c r="U11" s="8"/>
      <c r="V11" s="10"/>
      <c r="W11" s="10"/>
      <c r="X11" s="8"/>
      <c r="Y11" s="8"/>
      <c r="Z11" s="10"/>
      <c r="AA11" s="10"/>
      <c r="AB11" s="8"/>
      <c r="AC11" s="8"/>
      <c r="AD11" s="10"/>
      <c r="AE11" s="10"/>
      <c r="AF11" s="8"/>
      <c r="AG11" s="8"/>
      <c r="AH11" s="10"/>
      <c r="AI11" s="10"/>
      <c r="AJ11" s="8"/>
      <c r="AK11" s="8"/>
      <c r="AL11" s="10"/>
      <c r="AM11" s="10"/>
      <c r="AN11" s="8"/>
      <c r="AO11" s="8"/>
      <c r="AP11" s="10"/>
      <c r="AQ11" s="10"/>
      <c r="AR11" s="8"/>
      <c r="AS11" s="8"/>
      <c r="AT11" s="10"/>
      <c r="AU11" s="10"/>
      <c r="AV11" s="8"/>
      <c r="AW11" s="8"/>
      <c r="AX11" s="10"/>
      <c r="AY11" s="10"/>
      <c r="AZ11" s="8"/>
      <c r="BA11" s="8"/>
      <c r="BB11" s="10"/>
      <c r="BC11" s="10"/>
      <c r="BD11" s="8"/>
      <c r="BE11" s="8"/>
      <c r="BF11" s="10"/>
      <c r="BG11" s="10"/>
      <c r="BH11" s="8"/>
      <c r="BI11" s="8"/>
      <c r="BJ11" s="10"/>
      <c r="BK11" s="10"/>
      <c r="BL11" s="8"/>
      <c r="BM11" s="8"/>
      <c r="BN11" s="10"/>
      <c r="BO11" s="10"/>
      <c r="BP11" s="8"/>
      <c r="BQ11" s="8"/>
      <c r="BR11" s="10"/>
      <c r="BS11" s="10"/>
      <c r="BT11" s="8"/>
      <c r="BU11" s="8"/>
      <c r="BV11" s="10"/>
      <c r="BW11" s="10"/>
      <c r="BX11" s="8"/>
      <c r="BY11" s="8"/>
      <c r="BZ11" s="10"/>
      <c r="CA11" s="10"/>
      <c r="CB11" s="8"/>
      <c r="CC11" s="8"/>
      <c r="CD11" s="10"/>
      <c r="CE11" s="10"/>
      <c r="CF11" s="8"/>
      <c r="CG11" s="8"/>
      <c r="CH11" s="10"/>
      <c r="CI11" s="10"/>
      <c r="CJ11" s="8"/>
      <c r="CK11" s="8"/>
      <c r="CL11" s="10"/>
      <c r="CM11" s="10"/>
      <c r="CN11" s="8"/>
      <c r="CO11" s="8"/>
      <c r="CP11" s="10"/>
      <c r="CQ11" s="10"/>
      <c r="CR11" s="8"/>
      <c r="CS11" s="8"/>
      <c r="CT11" s="10"/>
      <c r="CU11" s="10"/>
      <c r="CV11" s="8"/>
      <c r="CW11" s="8"/>
      <c r="CX11" s="10"/>
      <c r="CY11" s="10"/>
      <c r="CZ11" s="8"/>
      <c r="DA11" s="8"/>
      <c r="DB11" s="10"/>
      <c r="DC11" s="10"/>
      <c r="DD11" s="8"/>
      <c r="DE11" s="8"/>
      <c r="DF11" s="10"/>
      <c r="DG11" s="10"/>
      <c r="DH11" s="8"/>
      <c r="DI11" s="8"/>
      <c r="DJ11" s="10"/>
      <c r="DK11" s="10"/>
      <c r="DL11" s="8"/>
      <c r="DM11" s="8"/>
      <c r="DN11" s="10"/>
      <c r="DO11" s="10"/>
      <c r="DP11" s="8"/>
      <c r="DQ11" s="8"/>
      <c r="DR11" s="10"/>
      <c r="DS11" s="10"/>
      <c r="DT11" s="8"/>
      <c r="DU11" s="8"/>
      <c r="DV11" s="10"/>
      <c r="DW11" s="10"/>
      <c r="DX11" s="8"/>
      <c r="DY11" s="8"/>
      <c r="DZ11" s="10"/>
      <c r="EA11" s="10"/>
      <c r="EB11" s="8"/>
      <c r="EC11" s="8"/>
      <c r="ED11" s="10"/>
      <c r="EE11" s="10"/>
      <c r="EF11" s="8"/>
      <c r="EG11" s="8"/>
      <c r="EH11" s="10"/>
      <c r="EI11" s="10"/>
      <c r="EJ11" s="8"/>
      <c r="EK11" s="8"/>
      <c r="EL11" s="10"/>
      <c r="EM11" s="10"/>
      <c r="EN11" s="8"/>
      <c r="EO11" s="8"/>
      <c r="EP11" s="10"/>
      <c r="EQ11" s="10"/>
      <c r="ER11" s="8"/>
      <c r="ES11" s="8"/>
      <c r="ET11" s="10"/>
      <c r="EU11" s="10"/>
      <c r="EV11" s="8"/>
      <c r="EW11" s="8"/>
      <c r="EX11" s="10"/>
      <c r="EY11" s="10"/>
      <c r="EZ11" s="8"/>
      <c r="FA11" s="8"/>
      <c r="FB11" s="10"/>
      <c r="FC11" s="10"/>
      <c r="FD11" s="8"/>
      <c r="FE11" s="8"/>
      <c r="FF11" s="10"/>
      <c r="FG11" s="10"/>
      <c r="FH11" s="8"/>
      <c r="FI11" s="8"/>
      <c r="FJ11" s="10"/>
      <c r="FK11" s="10"/>
      <c r="FL11" s="8"/>
      <c r="FM11" s="8"/>
      <c r="FN11" s="10"/>
      <c r="FO11" s="10"/>
      <c r="FP11" s="8"/>
      <c r="FQ11" s="8"/>
      <c r="FR11" s="10"/>
      <c r="FS11" s="10"/>
      <c r="FT11" s="8"/>
      <c r="FU11" s="8"/>
      <c r="FV11" s="10"/>
      <c r="FW11" s="10"/>
      <c r="FX11" s="8"/>
      <c r="FY11" s="8"/>
      <c r="FZ11" s="10"/>
      <c r="GA11" s="10"/>
      <c r="GB11" s="8"/>
      <c r="GC11" s="8"/>
      <c r="GD11" s="10"/>
      <c r="GE11" s="10"/>
      <c r="GF11" s="8"/>
      <c r="GG11" s="8"/>
      <c r="GH11" s="10"/>
      <c r="GI11" s="10"/>
      <c r="GJ11" s="8"/>
      <c r="GK11" s="8"/>
      <c r="GL11" s="10"/>
      <c r="GM11" s="10"/>
      <c r="GN11" s="8"/>
      <c r="GO11" s="8"/>
      <c r="GP11" s="10"/>
      <c r="GQ11" s="10"/>
      <c r="GR11" s="8"/>
      <c r="GS11" s="8"/>
      <c r="GT11" s="10"/>
      <c r="GU11" s="10"/>
      <c r="GV11" s="8"/>
      <c r="GW11" s="8"/>
      <c r="GX11" s="10"/>
      <c r="GY11" s="10"/>
      <c r="GZ11" s="8"/>
      <c r="HA11" s="8"/>
      <c r="HB11" s="10"/>
      <c r="HC11" s="10"/>
      <c r="HD11" s="8"/>
      <c r="HE11" s="8"/>
      <c r="HF11" s="10"/>
      <c r="HG11" s="10"/>
      <c r="HH11" s="8"/>
      <c r="HI11" s="8"/>
      <c r="HJ11" s="10"/>
      <c r="HK11" s="10"/>
      <c r="HL11" s="8"/>
      <c r="HM11" s="8"/>
      <c r="HN11" s="10"/>
      <c r="HO11" s="10"/>
      <c r="HP11" s="8"/>
      <c r="HQ11" s="8"/>
      <c r="HR11" s="10"/>
      <c r="HS11" s="10"/>
      <c r="HT11" s="8"/>
      <c r="HU11" s="8"/>
      <c r="HV11" s="10"/>
      <c r="HW11" s="10"/>
      <c r="HX11" s="8"/>
      <c r="HY11" s="8"/>
      <c r="HZ11" s="10"/>
      <c r="IA11" s="10"/>
      <c r="IB11" s="8"/>
      <c r="IC11" s="8"/>
      <c r="ID11" s="10"/>
      <c r="IE11" s="10"/>
      <c r="IF11" s="8"/>
      <c r="IG11" s="8"/>
      <c r="IH11" s="10"/>
      <c r="II11" s="10"/>
    </row>
    <row r="12" spans="1:13" s="7" customFormat="1" ht="12.75">
      <c r="A12" s="320" t="s">
        <v>3</v>
      </c>
      <c r="B12" s="326"/>
      <c r="C12" s="320" t="s">
        <v>4</v>
      </c>
      <c r="D12" s="318" t="s">
        <v>5</v>
      </c>
      <c r="E12" s="320" t="s">
        <v>6</v>
      </c>
      <c r="F12" s="324" t="s">
        <v>7</v>
      </c>
      <c r="G12" s="325"/>
      <c r="H12" s="316" t="s">
        <v>8</v>
      </c>
      <c r="I12" s="305" t="s">
        <v>35</v>
      </c>
      <c r="J12" s="306"/>
      <c r="K12" s="315" t="s">
        <v>8</v>
      </c>
      <c r="L12" s="11"/>
      <c r="M12" s="45"/>
    </row>
    <row r="13" spans="1:13" s="7" customFormat="1" ht="15">
      <c r="A13" s="321"/>
      <c r="B13" s="327"/>
      <c r="C13" s="321"/>
      <c r="D13" s="319"/>
      <c r="E13" s="321"/>
      <c r="F13" s="237" t="s">
        <v>9</v>
      </c>
      <c r="G13" s="237" t="s">
        <v>10</v>
      </c>
      <c r="H13" s="317"/>
      <c r="I13" s="12" t="s">
        <v>9</v>
      </c>
      <c r="J13" s="12" t="s">
        <v>10</v>
      </c>
      <c r="K13" s="315"/>
      <c r="L13" s="11"/>
      <c r="M13" s="46"/>
    </row>
    <row r="14" spans="1:11" ht="12.75">
      <c r="A14" s="13" t="s">
        <v>11</v>
      </c>
      <c r="B14" s="14"/>
      <c r="C14" s="15" t="s">
        <v>67</v>
      </c>
      <c r="D14" s="16"/>
      <c r="E14" s="17"/>
      <c r="F14" s="51"/>
      <c r="G14" s="51"/>
      <c r="H14" s="23"/>
      <c r="I14" s="18"/>
      <c r="J14" s="18"/>
      <c r="K14" s="19"/>
    </row>
    <row r="15" spans="1:13" s="41" customFormat="1" ht="12.75">
      <c r="A15" s="28"/>
      <c r="B15" s="29" t="s">
        <v>122</v>
      </c>
      <c r="C15" s="312" t="s">
        <v>136</v>
      </c>
      <c r="D15" s="313"/>
      <c r="E15" s="313"/>
      <c r="F15" s="313"/>
      <c r="G15" s="313"/>
      <c r="H15" s="314"/>
      <c r="I15" s="37"/>
      <c r="J15" s="37"/>
      <c r="K15" s="38"/>
      <c r="L15" s="32"/>
      <c r="M15" s="47"/>
    </row>
    <row r="16" spans="1:14" s="1" customFormat="1" ht="12.75">
      <c r="A16" s="151"/>
      <c r="B16" s="152" t="s">
        <v>33</v>
      </c>
      <c r="C16" s="153" t="s">
        <v>12</v>
      </c>
      <c r="D16" s="154"/>
      <c r="E16" s="155"/>
      <c r="F16" s="156"/>
      <c r="G16" s="156"/>
      <c r="H16" s="157"/>
      <c r="I16" s="158"/>
      <c r="J16" s="156"/>
      <c r="K16" s="157"/>
      <c r="L16" s="159"/>
      <c r="M16" s="41"/>
      <c r="N16" s="41"/>
    </row>
    <row r="17" spans="1:14" s="148" customFormat="1" ht="12.75">
      <c r="A17" s="138"/>
      <c r="B17" s="139">
        <v>1</v>
      </c>
      <c r="C17" s="140" t="s">
        <v>137</v>
      </c>
      <c r="D17" s="160"/>
      <c r="E17" s="161"/>
      <c r="F17" s="143"/>
      <c r="G17" s="143"/>
      <c r="H17" s="144"/>
      <c r="I17" s="145"/>
      <c r="J17" s="143"/>
      <c r="K17" s="144"/>
      <c r="L17" s="146"/>
      <c r="M17" s="147"/>
      <c r="N17" s="147"/>
    </row>
    <row r="18" spans="1:13" s="211" customFormat="1" ht="25.5">
      <c r="A18" s="204"/>
      <c r="B18" s="205" t="s">
        <v>0</v>
      </c>
      <c r="C18" s="205" t="s">
        <v>315</v>
      </c>
      <c r="D18" s="206">
        <v>60</v>
      </c>
      <c r="E18" s="207" t="s">
        <v>15</v>
      </c>
      <c r="F18" s="291"/>
      <c r="G18" s="291"/>
      <c r="H18" s="208">
        <f>SUM(F18,G18)*D18</f>
        <v>0</v>
      </c>
      <c r="I18" s="63">
        <f>ROUND(F18*(1+$K$4),2)</f>
        <v>0</v>
      </c>
      <c r="J18" s="63">
        <f>ROUND(G18*(1+$K$4),2)</f>
        <v>0</v>
      </c>
      <c r="K18" s="209">
        <f>SUM(I18,J18)*D18</f>
        <v>0</v>
      </c>
      <c r="L18" s="210"/>
      <c r="M18" s="203"/>
    </row>
    <row r="19" spans="1:13" s="212" customFormat="1" ht="25.5">
      <c r="A19" s="204"/>
      <c r="B19" s="205" t="s">
        <v>1</v>
      </c>
      <c r="C19" s="205" t="s">
        <v>320</v>
      </c>
      <c r="F19" s="213"/>
      <c r="G19" s="213"/>
      <c r="H19" s="213"/>
      <c r="I19" s="63"/>
      <c r="J19" s="63"/>
      <c r="K19" s="209"/>
      <c r="L19" s="214"/>
      <c r="M19" s="203"/>
    </row>
    <row r="20" spans="1:13" s="212" customFormat="1" ht="12.75">
      <c r="A20" s="204"/>
      <c r="B20" s="205" t="s">
        <v>321</v>
      </c>
      <c r="C20" s="205" t="s">
        <v>316</v>
      </c>
      <c r="D20" s="206">
        <v>4</v>
      </c>
      <c r="E20" s="206" t="s">
        <v>317</v>
      </c>
      <c r="F20" s="215" t="s">
        <v>188</v>
      </c>
      <c r="G20" s="70"/>
      <c r="H20" s="208">
        <f aca="true" t="shared" si="0" ref="H20:H26">SUM(F20,G20)*D20</f>
        <v>0</v>
      </c>
      <c r="I20" s="63" t="s">
        <v>188</v>
      </c>
      <c r="J20" s="63">
        <f>TRUNC(G20*(1+$K$4),2)</f>
        <v>0</v>
      </c>
      <c r="K20" s="64">
        <f aca="true" t="shared" si="1" ref="K20:K26">SUM(I20:J20)*D20</f>
        <v>0</v>
      </c>
      <c r="L20" s="214"/>
      <c r="M20" s="203"/>
    </row>
    <row r="21" spans="1:13" s="212" customFormat="1" ht="12.75">
      <c r="A21" s="204"/>
      <c r="B21" s="205" t="s">
        <v>322</v>
      </c>
      <c r="C21" s="205" t="s">
        <v>318</v>
      </c>
      <c r="D21" s="206">
        <v>4</v>
      </c>
      <c r="E21" s="206" t="s">
        <v>317</v>
      </c>
      <c r="F21" s="215" t="s">
        <v>188</v>
      </c>
      <c r="G21" s="70"/>
      <c r="H21" s="208">
        <f t="shared" si="0"/>
        <v>0</v>
      </c>
      <c r="I21" s="63" t="s">
        <v>188</v>
      </c>
      <c r="J21" s="63">
        <f>TRUNC(G21*(1+$K$4),2)</f>
        <v>0</v>
      </c>
      <c r="K21" s="64">
        <f t="shared" si="1"/>
        <v>0</v>
      </c>
      <c r="L21" s="214"/>
      <c r="M21" s="203"/>
    </row>
    <row r="22" spans="1:13" s="212" customFormat="1" ht="12.75">
      <c r="A22" s="204"/>
      <c r="B22" s="205" t="s">
        <v>323</v>
      </c>
      <c r="C22" s="205" t="s">
        <v>319</v>
      </c>
      <c r="D22" s="206">
        <v>4</v>
      </c>
      <c r="E22" s="206" t="s">
        <v>317</v>
      </c>
      <c r="F22" s="215" t="s">
        <v>188</v>
      </c>
      <c r="G22" s="70"/>
      <c r="H22" s="208">
        <f t="shared" si="0"/>
        <v>0</v>
      </c>
      <c r="I22" s="63" t="s">
        <v>188</v>
      </c>
      <c r="J22" s="63">
        <f>TRUNC(G22*(1+$K$4),2)</f>
        <v>0</v>
      </c>
      <c r="K22" s="64">
        <f t="shared" si="1"/>
        <v>0</v>
      </c>
      <c r="L22" s="214"/>
      <c r="M22" s="203"/>
    </row>
    <row r="23" spans="1:14" s="67" customFormat="1" ht="12.75">
      <c r="A23" s="58"/>
      <c r="B23" s="59" t="s">
        <v>18</v>
      </c>
      <c r="C23" s="36" t="s">
        <v>166</v>
      </c>
      <c r="D23" s="60">
        <v>40</v>
      </c>
      <c r="E23" s="33" t="s">
        <v>15</v>
      </c>
      <c r="F23" s="26"/>
      <c r="G23" s="26"/>
      <c r="H23" s="62">
        <f t="shared" si="0"/>
        <v>0</v>
      </c>
      <c r="I23" s="63">
        <f aca="true" t="shared" si="2" ref="I23:J28">TRUNC(F23*(1+$K$4),2)</f>
        <v>0</v>
      </c>
      <c r="J23" s="63">
        <f>TRUNC(G23*(1+$K$4),2)</f>
        <v>0</v>
      </c>
      <c r="K23" s="64">
        <f t="shared" si="1"/>
        <v>0</v>
      </c>
      <c r="L23" s="65"/>
      <c r="M23" s="66"/>
      <c r="N23" s="66"/>
    </row>
    <row r="24" spans="1:14" s="67" customFormat="1" ht="12.75">
      <c r="A24" s="58"/>
      <c r="B24" s="59" t="s">
        <v>19</v>
      </c>
      <c r="C24" s="36" t="s">
        <v>179</v>
      </c>
      <c r="D24" s="60">
        <v>22</v>
      </c>
      <c r="E24" s="33" t="s">
        <v>15</v>
      </c>
      <c r="F24" s="26"/>
      <c r="G24" s="26"/>
      <c r="H24" s="62">
        <f t="shared" si="0"/>
        <v>0</v>
      </c>
      <c r="I24" s="63">
        <f t="shared" si="2"/>
        <v>0</v>
      </c>
      <c r="J24" s="63">
        <f>TRUNC(G24*(1+$K$4),2)</f>
        <v>0</v>
      </c>
      <c r="K24" s="64">
        <f t="shared" si="1"/>
        <v>0</v>
      </c>
      <c r="L24" s="162"/>
      <c r="M24" s="66"/>
      <c r="N24" s="66"/>
    </row>
    <row r="25" spans="1:14" s="67" customFormat="1" ht="12.75">
      <c r="A25" s="58"/>
      <c r="B25" s="59" t="s">
        <v>20</v>
      </c>
      <c r="C25" s="36" t="s">
        <v>189</v>
      </c>
      <c r="D25" s="60">
        <v>1650</v>
      </c>
      <c r="E25" s="33" t="s">
        <v>15</v>
      </c>
      <c r="F25" s="26"/>
      <c r="G25" s="26"/>
      <c r="H25" s="62">
        <f t="shared" si="0"/>
        <v>0</v>
      </c>
      <c r="I25" s="63">
        <f t="shared" si="2"/>
        <v>0</v>
      </c>
      <c r="J25" s="63">
        <f t="shared" si="2"/>
        <v>0</v>
      </c>
      <c r="K25" s="64">
        <f t="shared" si="1"/>
        <v>0</v>
      </c>
      <c r="L25" s="65"/>
      <c r="M25" s="66"/>
      <c r="N25" s="66"/>
    </row>
    <row r="26" spans="1:14" s="67" customFormat="1" ht="12.75">
      <c r="A26" s="58"/>
      <c r="B26" s="59" t="s">
        <v>21</v>
      </c>
      <c r="C26" s="57" t="s">
        <v>198</v>
      </c>
      <c r="D26" s="60">
        <v>200</v>
      </c>
      <c r="E26" s="33" t="s">
        <v>15</v>
      </c>
      <c r="F26" s="26"/>
      <c r="G26" s="26"/>
      <c r="H26" s="62">
        <f t="shared" si="0"/>
        <v>0</v>
      </c>
      <c r="I26" s="63">
        <f t="shared" si="2"/>
        <v>0</v>
      </c>
      <c r="J26" s="63">
        <f t="shared" si="2"/>
        <v>0</v>
      </c>
      <c r="K26" s="64">
        <f t="shared" si="1"/>
        <v>0</v>
      </c>
      <c r="L26" s="65"/>
      <c r="M26" s="66"/>
      <c r="N26" s="66"/>
    </row>
    <row r="27" spans="1:14" s="67" customFormat="1" ht="12.75">
      <c r="A27" s="58"/>
      <c r="B27" s="87" t="s">
        <v>20</v>
      </c>
      <c r="C27" s="52" t="s">
        <v>161</v>
      </c>
      <c r="D27" s="114"/>
      <c r="E27" s="61"/>
      <c r="F27" s="76"/>
      <c r="G27" s="76"/>
      <c r="H27" s="88"/>
      <c r="I27" s="75"/>
      <c r="J27" s="76"/>
      <c r="K27" s="88"/>
      <c r="L27" s="65"/>
      <c r="M27" s="66"/>
      <c r="N27" s="66"/>
    </row>
    <row r="28" spans="1:14" s="67" customFormat="1" ht="25.5">
      <c r="A28" s="58"/>
      <c r="B28" s="59" t="s">
        <v>226</v>
      </c>
      <c r="C28" s="36" t="s">
        <v>169</v>
      </c>
      <c r="D28" s="60">
        <v>15</v>
      </c>
      <c r="E28" s="33" t="s">
        <v>15</v>
      </c>
      <c r="F28" s="26"/>
      <c r="G28" s="26"/>
      <c r="H28" s="62">
        <f>SUM(F28,G28)*D28</f>
        <v>0</v>
      </c>
      <c r="I28" s="63">
        <f t="shared" si="2"/>
        <v>0</v>
      </c>
      <c r="J28" s="63">
        <f>TRUNC(G28*(1+$K$4),2)</f>
        <v>0</v>
      </c>
      <c r="K28" s="64">
        <f>SUM(I28:J28)*D28</f>
        <v>0</v>
      </c>
      <c r="L28" s="65"/>
      <c r="M28" s="66"/>
      <c r="N28" s="66"/>
    </row>
    <row r="29" spans="1:14" s="67" customFormat="1" ht="12.75">
      <c r="A29" s="58"/>
      <c r="B29" s="59" t="s">
        <v>227</v>
      </c>
      <c r="C29" s="36" t="s">
        <v>219</v>
      </c>
      <c r="D29" s="60">
        <v>1</v>
      </c>
      <c r="E29" s="108" t="s">
        <v>118</v>
      </c>
      <c r="F29" s="35" t="s">
        <v>188</v>
      </c>
      <c r="G29" s="70"/>
      <c r="H29" s="71">
        <f>SUM(F29,G29)*D29</f>
        <v>0</v>
      </c>
      <c r="I29" s="63" t="s">
        <v>188</v>
      </c>
      <c r="J29" s="63">
        <f>TRUNC(G29*(1+$K$4),2)</f>
        <v>0</v>
      </c>
      <c r="K29" s="64">
        <f>SUM(I29:J29)*D29</f>
        <v>0</v>
      </c>
      <c r="L29" s="65"/>
      <c r="M29" s="66"/>
      <c r="N29" s="66"/>
    </row>
    <row r="30" spans="1:14" s="67" customFormat="1" ht="12.75">
      <c r="A30" s="58"/>
      <c r="B30" s="87" t="s">
        <v>21</v>
      </c>
      <c r="C30" s="52" t="s">
        <v>138</v>
      </c>
      <c r="D30" s="114"/>
      <c r="E30" s="61"/>
      <c r="F30" s="76"/>
      <c r="G30" s="76"/>
      <c r="H30" s="88"/>
      <c r="I30" s="75"/>
      <c r="J30" s="76"/>
      <c r="K30" s="88"/>
      <c r="L30" s="65"/>
      <c r="M30" s="66"/>
      <c r="N30" s="66"/>
    </row>
    <row r="31" spans="1:14" s="67" customFormat="1" ht="12.75">
      <c r="A31" s="58"/>
      <c r="B31" s="87" t="s">
        <v>228</v>
      </c>
      <c r="C31" s="122" t="s">
        <v>309</v>
      </c>
      <c r="D31" s="114"/>
      <c r="E31" s="61"/>
      <c r="F31" s="43"/>
      <c r="G31" s="43"/>
      <c r="H31" s="125"/>
      <c r="I31" s="43"/>
      <c r="J31" s="76"/>
      <c r="K31" s="88"/>
      <c r="L31" s="65"/>
      <c r="M31" s="66"/>
      <c r="N31" s="66"/>
    </row>
    <row r="32" spans="1:14" s="67" customFormat="1" ht="12.75">
      <c r="A32" s="58"/>
      <c r="B32" s="59" t="s">
        <v>229</v>
      </c>
      <c r="C32" s="36" t="s">
        <v>159</v>
      </c>
      <c r="D32" s="60">
        <v>45</v>
      </c>
      <c r="E32" s="33" t="s">
        <v>15</v>
      </c>
      <c r="F32" s="43" t="s">
        <v>188</v>
      </c>
      <c r="G32" s="26"/>
      <c r="H32" s="62">
        <f>SUM(F32,G32)*D32</f>
        <v>0</v>
      </c>
      <c r="I32" s="63" t="s">
        <v>188</v>
      </c>
      <c r="J32" s="63">
        <f>TRUNC(G32*(1+$K$4),2)</f>
        <v>0</v>
      </c>
      <c r="K32" s="64">
        <f>SUM(I32:J32)*D32</f>
        <v>0</v>
      </c>
      <c r="L32" s="65"/>
      <c r="M32" s="66"/>
      <c r="N32" s="66"/>
    </row>
    <row r="33" spans="1:14" s="67" customFormat="1" ht="12.75">
      <c r="A33" s="58"/>
      <c r="B33" s="59" t="s">
        <v>230</v>
      </c>
      <c r="C33" s="36" t="s">
        <v>160</v>
      </c>
      <c r="D33" s="60">
        <v>45</v>
      </c>
      <c r="E33" s="33" t="s">
        <v>15</v>
      </c>
      <c r="F33" s="26"/>
      <c r="G33" s="26"/>
      <c r="H33" s="62">
        <f>SUM(F33,G33)*D33</f>
        <v>0</v>
      </c>
      <c r="I33" s="63">
        <f>TRUNC(F33*(1+$K$4),2)</f>
        <v>0</v>
      </c>
      <c r="J33" s="63">
        <f>TRUNC(G33*(1+$K$4),2)</f>
        <v>0</v>
      </c>
      <c r="K33" s="64">
        <f>SUM(I33:J33)*D33</f>
        <v>0</v>
      </c>
      <c r="L33" s="65"/>
      <c r="M33" s="66"/>
      <c r="N33" s="66"/>
    </row>
    <row r="34" spans="1:11" ht="12.75">
      <c r="A34" s="53"/>
      <c r="B34" s="59" t="s">
        <v>231</v>
      </c>
      <c r="C34" s="55" t="s">
        <v>66</v>
      </c>
      <c r="D34" s="56">
        <v>2</v>
      </c>
      <c r="E34" s="108" t="s">
        <v>118</v>
      </c>
      <c r="F34" s="43" t="s">
        <v>188</v>
      </c>
      <c r="G34" s="26"/>
      <c r="H34" s="27">
        <f>SUM(F34,G34)*D34</f>
        <v>0</v>
      </c>
      <c r="I34" s="63" t="s">
        <v>188</v>
      </c>
      <c r="J34" s="63">
        <f>TRUNC(G34*(1+$K$4),2)</f>
        <v>0</v>
      </c>
      <c r="K34" s="64">
        <f>SUM(I34:J34)*D34</f>
        <v>0</v>
      </c>
    </row>
    <row r="35" spans="1:14" s="67" customFormat="1" ht="12.75">
      <c r="A35" s="58"/>
      <c r="B35" s="87" t="s">
        <v>232</v>
      </c>
      <c r="C35" s="122" t="s">
        <v>170</v>
      </c>
      <c r="D35" s="114"/>
      <c r="E35" s="61"/>
      <c r="F35" s="43"/>
      <c r="G35" s="43"/>
      <c r="H35" s="125"/>
      <c r="I35" s="43"/>
      <c r="J35" s="76"/>
      <c r="K35" s="88"/>
      <c r="L35" s="65"/>
      <c r="M35" s="66"/>
      <c r="N35" s="66"/>
    </row>
    <row r="36" spans="1:14" s="67" customFormat="1" ht="25.5">
      <c r="A36" s="58"/>
      <c r="B36" s="59" t="s">
        <v>233</v>
      </c>
      <c r="C36" s="69" t="s">
        <v>174</v>
      </c>
      <c r="D36" s="60">
        <v>30</v>
      </c>
      <c r="E36" s="33" t="s">
        <v>15</v>
      </c>
      <c r="F36" s="26"/>
      <c r="G36" s="26"/>
      <c r="H36" s="62">
        <f>SUM(F36,G36)*D36</f>
        <v>0</v>
      </c>
      <c r="I36" s="63" t="s">
        <v>188</v>
      </c>
      <c r="J36" s="63">
        <f>TRUNC(G36*(1+$K$4),2)</f>
        <v>0</v>
      </c>
      <c r="K36" s="64">
        <f>SUM(I36:J36)*D36</f>
        <v>0</v>
      </c>
      <c r="L36" s="65"/>
      <c r="M36" s="66"/>
      <c r="N36" s="66"/>
    </row>
    <row r="37" spans="1:14" s="67" customFormat="1" ht="12.75">
      <c r="A37" s="58"/>
      <c r="B37" s="59" t="s">
        <v>234</v>
      </c>
      <c r="C37" s="57" t="s">
        <v>199</v>
      </c>
      <c r="D37" s="110">
        <v>70</v>
      </c>
      <c r="E37" s="33" t="s">
        <v>15</v>
      </c>
      <c r="F37" s="43" t="s">
        <v>188</v>
      </c>
      <c r="G37" s="26"/>
      <c r="H37" s="62">
        <f>SUM(F37,G37)*D37</f>
        <v>0</v>
      </c>
      <c r="I37" s="106" t="s">
        <v>188</v>
      </c>
      <c r="J37" s="107">
        <f>TRUNC(G37*(1+$K$4),2)</f>
        <v>0</v>
      </c>
      <c r="K37" s="64">
        <f>SUM(I37:J37)*D37</f>
        <v>0</v>
      </c>
      <c r="L37" s="65"/>
      <c r="M37" s="66"/>
      <c r="N37" s="66"/>
    </row>
    <row r="38" spans="1:14" s="67" customFormat="1" ht="12.75">
      <c r="A38" s="58"/>
      <c r="B38" s="59" t="s">
        <v>235</v>
      </c>
      <c r="C38" s="69" t="s">
        <v>173</v>
      </c>
      <c r="D38" s="110">
        <v>20</v>
      </c>
      <c r="E38" s="33" t="s">
        <v>141</v>
      </c>
      <c r="F38" s="43" t="s">
        <v>188</v>
      </c>
      <c r="G38" s="26"/>
      <c r="H38" s="62">
        <f>SUM(F38,G38)*D38</f>
        <v>0</v>
      </c>
      <c r="I38" s="106" t="s">
        <v>188</v>
      </c>
      <c r="J38" s="107">
        <f>TRUNC(G38*(1+$K$4),2)</f>
        <v>0</v>
      </c>
      <c r="K38" s="64">
        <f>SUM(I38:J38)*D38</f>
        <v>0</v>
      </c>
      <c r="L38" s="65"/>
      <c r="M38" s="66"/>
      <c r="N38" s="66"/>
    </row>
    <row r="39" spans="1:14" s="67" customFormat="1" ht="12.75">
      <c r="A39" s="58"/>
      <c r="B39" s="87" t="s">
        <v>22</v>
      </c>
      <c r="C39" s="52" t="s">
        <v>140</v>
      </c>
      <c r="D39" s="114"/>
      <c r="E39" s="33"/>
      <c r="F39" s="76"/>
      <c r="G39" s="76"/>
      <c r="H39" s="62"/>
      <c r="I39" s="75"/>
      <c r="J39" s="76"/>
      <c r="K39" s="88"/>
      <c r="L39" s="65"/>
      <c r="M39" s="66"/>
      <c r="N39" s="66"/>
    </row>
    <row r="40" spans="1:14" s="67" customFormat="1" ht="12.75">
      <c r="A40" s="58"/>
      <c r="B40" s="87" t="s">
        <v>236</v>
      </c>
      <c r="C40" s="122" t="s">
        <v>167</v>
      </c>
      <c r="D40" s="114"/>
      <c r="E40" s="33"/>
      <c r="F40" s="43"/>
      <c r="G40" s="43"/>
      <c r="H40" s="62"/>
      <c r="I40" s="43"/>
      <c r="J40" s="76"/>
      <c r="K40" s="88"/>
      <c r="L40" s="65"/>
      <c r="M40" s="66"/>
      <c r="N40" s="66"/>
    </row>
    <row r="41" spans="1:14" s="67" customFormat="1" ht="12.75">
      <c r="A41" s="58"/>
      <c r="B41" s="59" t="s">
        <v>237</v>
      </c>
      <c r="C41" s="36" t="s">
        <v>158</v>
      </c>
      <c r="D41" s="60">
        <v>15</v>
      </c>
      <c r="E41" s="33" t="s">
        <v>15</v>
      </c>
      <c r="F41" s="43" t="s">
        <v>188</v>
      </c>
      <c r="G41" s="70"/>
      <c r="H41" s="62">
        <f>SUM(F41,G41)*D41</f>
        <v>0</v>
      </c>
      <c r="I41" s="63" t="s">
        <v>188</v>
      </c>
      <c r="J41" s="63">
        <f aca="true" t="shared" si="3" ref="J41:J47">TRUNC(G41*(1+$K$4),2)</f>
        <v>0</v>
      </c>
      <c r="K41" s="64">
        <f aca="true" t="shared" si="4" ref="K41:K47">SUM(I41:J41)*D41</f>
        <v>0</v>
      </c>
      <c r="L41" s="65"/>
      <c r="M41" s="66"/>
      <c r="N41" s="66"/>
    </row>
    <row r="42" spans="1:14" s="67" customFormat="1" ht="12.75">
      <c r="A42" s="58"/>
      <c r="B42" s="59" t="s">
        <v>238</v>
      </c>
      <c r="C42" s="36" t="s">
        <v>217</v>
      </c>
      <c r="D42" s="60">
        <v>55</v>
      </c>
      <c r="E42" s="33" t="s">
        <v>15</v>
      </c>
      <c r="F42" s="43" t="s">
        <v>188</v>
      </c>
      <c r="G42" s="70"/>
      <c r="H42" s="62">
        <f>SUM(F42,G42)*D42</f>
        <v>0</v>
      </c>
      <c r="I42" s="63" t="s">
        <v>188</v>
      </c>
      <c r="J42" s="63">
        <f t="shared" si="3"/>
        <v>0</v>
      </c>
      <c r="K42" s="64">
        <f t="shared" si="4"/>
        <v>0</v>
      </c>
      <c r="L42" s="65"/>
      <c r="M42" s="66"/>
      <c r="N42" s="66"/>
    </row>
    <row r="43" spans="1:14" s="67" customFormat="1" ht="12.75">
      <c r="A43" s="58"/>
      <c r="B43" s="59" t="s">
        <v>239</v>
      </c>
      <c r="C43" s="36" t="s">
        <v>218</v>
      </c>
      <c r="D43" s="60">
        <v>15</v>
      </c>
      <c r="E43" s="33" t="s">
        <v>15</v>
      </c>
      <c r="F43" s="43" t="s">
        <v>188</v>
      </c>
      <c r="G43" s="70"/>
      <c r="H43" s="62">
        <f>SUM(F43,G43)*D43</f>
        <v>0</v>
      </c>
      <c r="I43" s="63" t="s">
        <v>188</v>
      </c>
      <c r="J43" s="63">
        <f t="shared" si="3"/>
        <v>0</v>
      </c>
      <c r="K43" s="64">
        <f t="shared" si="4"/>
        <v>0</v>
      </c>
      <c r="L43" s="65"/>
      <c r="M43" s="66"/>
      <c r="N43" s="66"/>
    </row>
    <row r="44" spans="1:14" s="67" customFormat="1" ht="12.75">
      <c r="A44" s="58"/>
      <c r="B44" s="59" t="s">
        <v>240</v>
      </c>
      <c r="C44" s="36" t="s">
        <v>165</v>
      </c>
      <c r="D44" s="60">
        <v>17</v>
      </c>
      <c r="E44" s="33" t="s">
        <v>15</v>
      </c>
      <c r="F44" s="43" t="s">
        <v>188</v>
      </c>
      <c r="G44" s="70"/>
      <c r="H44" s="62">
        <f aca="true" t="shared" si="5" ref="H44:H55">SUM(F44,G44)*D44</f>
        <v>0</v>
      </c>
      <c r="I44" s="63" t="s">
        <v>188</v>
      </c>
      <c r="J44" s="63">
        <f t="shared" si="3"/>
        <v>0</v>
      </c>
      <c r="K44" s="64">
        <f t="shared" si="4"/>
        <v>0</v>
      </c>
      <c r="L44" s="65"/>
      <c r="M44" s="66"/>
      <c r="N44" s="66"/>
    </row>
    <row r="45" spans="1:14" s="98" customFormat="1" ht="15">
      <c r="A45" s="34"/>
      <c r="B45" s="59" t="s">
        <v>241</v>
      </c>
      <c r="C45" s="30" t="s">
        <v>187</v>
      </c>
      <c r="D45" s="91">
        <v>44</v>
      </c>
      <c r="E45" s="108" t="s">
        <v>118</v>
      </c>
      <c r="F45" s="43" t="s">
        <v>188</v>
      </c>
      <c r="G45" s="70"/>
      <c r="H45" s="62">
        <f t="shared" si="5"/>
        <v>0</v>
      </c>
      <c r="I45" s="63" t="s">
        <v>188</v>
      </c>
      <c r="J45" s="93">
        <f t="shared" si="3"/>
        <v>0</v>
      </c>
      <c r="K45" s="64">
        <f t="shared" si="4"/>
        <v>0</v>
      </c>
      <c r="M45" s="100"/>
      <c r="N45" s="99"/>
    </row>
    <row r="46" spans="1:12" ht="12.75">
      <c r="A46" s="238"/>
      <c r="B46" s="59" t="s">
        <v>242</v>
      </c>
      <c r="C46" s="30" t="s">
        <v>178</v>
      </c>
      <c r="D46" s="91">
        <v>44</v>
      </c>
      <c r="E46" s="108" t="s">
        <v>15</v>
      </c>
      <c r="F46" s="43" t="s">
        <v>188</v>
      </c>
      <c r="G46" s="26"/>
      <c r="H46" s="62">
        <f t="shared" si="5"/>
        <v>0</v>
      </c>
      <c r="I46" s="63" t="s">
        <v>188</v>
      </c>
      <c r="J46" s="63">
        <f t="shared" si="3"/>
        <v>0</v>
      </c>
      <c r="K46" s="64">
        <f t="shared" si="4"/>
        <v>0</v>
      </c>
      <c r="L46" s="32"/>
    </row>
    <row r="47" spans="1:13" ht="12.75">
      <c r="A47" s="58"/>
      <c r="B47" s="59" t="s">
        <v>243</v>
      </c>
      <c r="C47" s="30" t="s">
        <v>224</v>
      </c>
      <c r="D47" s="239">
        <v>30</v>
      </c>
      <c r="E47" s="108" t="s">
        <v>15</v>
      </c>
      <c r="F47" s="43" t="s">
        <v>188</v>
      </c>
      <c r="G47" s="26"/>
      <c r="H47" s="62">
        <f t="shared" si="5"/>
        <v>0</v>
      </c>
      <c r="I47" s="63" t="s">
        <v>188</v>
      </c>
      <c r="J47" s="107">
        <f t="shared" si="3"/>
        <v>0</v>
      </c>
      <c r="K47" s="64">
        <f t="shared" si="4"/>
        <v>0</v>
      </c>
      <c r="L47" s="32"/>
      <c r="M47" s="66"/>
    </row>
    <row r="48" spans="1:13" ht="12.75">
      <c r="A48" s="58"/>
      <c r="B48" s="59" t="s">
        <v>308</v>
      </c>
      <c r="C48" s="30" t="s">
        <v>306</v>
      </c>
      <c r="D48" s="239">
        <v>500</v>
      </c>
      <c r="E48" s="108" t="s">
        <v>15</v>
      </c>
      <c r="F48" s="43" t="s">
        <v>188</v>
      </c>
      <c r="G48" s="26"/>
      <c r="H48" s="62">
        <f>SUM(F48,G48)*D48</f>
        <v>0</v>
      </c>
      <c r="I48" s="63" t="s">
        <v>188</v>
      </c>
      <c r="J48" s="107">
        <f>TRUNC(G48*(1+$K$4),2)</f>
        <v>0</v>
      </c>
      <c r="K48" s="64">
        <f>SUM(I48:J48)*D48</f>
        <v>0</v>
      </c>
      <c r="L48" s="32"/>
      <c r="M48" s="66"/>
    </row>
    <row r="49" spans="1:14" s="67" customFormat="1" ht="12.75">
      <c r="A49" s="58"/>
      <c r="B49" s="87" t="s">
        <v>244</v>
      </c>
      <c r="C49" s="122" t="s">
        <v>309</v>
      </c>
      <c r="D49" s="114"/>
      <c r="E49" s="61"/>
      <c r="F49" s="43"/>
      <c r="G49" s="43"/>
      <c r="H49" s="62"/>
      <c r="I49" s="43"/>
      <c r="J49" s="76"/>
      <c r="K49" s="88"/>
      <c r="L49" s="65"/>
      <c r="M49" s="66"/>
      <c r="N49" s="66"/>
    </row>
    <row r="50" spans="1:14" s="67" customFormat="1" ht="12.75">
      <c r="A50" s="58"/>
      <c r="B50" s="59" t="s">
        <v>245</v>
      </c>
      <c r="C50" s="36" t="s">
        <v>164</v>
      </c>
      <c r="D50" s="60">
        <v>10</v>
      </c>
      <c r="E50" s="33" t="s">
        <v>15</v>
      </c>
      <c r="F50" s="43" t="s">
        <v>188</v>
      </c>
      <c r="G50" s="26"/>
      <c r="H50" s="62">
        <f t="shared" si="5"/>
        <v>0</v>
      </c>
      <c r="I50" s="63" t="s">
        <v>188</v>
      </c>
      <c r="J50" s="63">
        <f>TRUNC(G50*(1+$K$4),2)</f>
        <v>0</v>
      </c>
      <c r="K50" s="64">
        <f>SUM(I50:J50)*D50</f>
        <v>0</v>
      </c>
      <c r="L50" s="65"/>
      <c r="M50" s="66"/>
      <c r="N50" s="66"/>
    </row>
    <row r="51" spans="1:14" s="67" customFormat="1" ht="12.75">
      <c r="A51" s="58"/>
      <c r="B51" s="87" t="s">
        <v>246</v>
      </c>
      <c r="C51" s="122" t="s">
        <v>212</v>
      </c>
      <c r="D51" s="114"/>
      <c r="E51" s="61"/>
      <c r="F51" s="43"/>
      <c r="G51" s="43"/>
      <c r="H51" s="62"/>
      <c r="I51" s="43"/>
      <c r="J51" s="76"/>
      <c r="K51" s="88"/>
      <c r="L51" s="65"/>
      <c r="M51" s="66"/>
      <c r="N51" s="66"/>
    </row>
    <row r="52" spans="1:14" s="67" customFormat="1" ht="12.75">
      <c r="A52" s="58"/>
      <c r="B52" s="59" t="s">
        <v>247</v>
      </c>
      <c r="C52" s="36" t="s">
        <v>587</v>
      </c>
      <c r="D52" s="110">
        <v>16</v>
      </c>
      <c r="E52" s="33" t="s">
        <v>15</v>
      </c>
      <c r="F52" s="43" t="s">
        <v>188</v>
      </c>
      <c r="G52" s="26"/>
      <c r="H52" s="62">
        <f>SUM(F52,G52)*D52</f>
        <v>0</v>
      </c>
      <c r="I52" s="63" t="s">
        <v>188</v>
      </c>
      <c r="J52" s="63">
        <f>TRUNC(G52*(1+$K$4),2)</f>
        <v>0</v>
      </c>
      <c r="K52" s="64">
        <f>SUM(I52:J52)*D52</f>
        <v>0</v>
      </c>
      <c r="L52" s="65"/>
      <c r="M52" s="66"/>
      <c r="N52" s="66"/>
    </row>
    <row r="53" spans="1:14" s="148" customFormat="1" ht="12.75">
      <c r="A53" s="138"/>
      <c r="B53" s="139">
        <v>2</v>
      </c>
      <c r="C53" s="140" t="s">
        <v>181</v>
      </c>
      <c r="D53" s="160"/>
      <c r="E53" s="161"/>
      <c r="F53" s="143"/>
      <c r="G53" s="143"/>
      <c r="H53" s="149"/>
      <c r="I53" s="145"/>
      <c r="J53" s="143"/>
      <c r="K53" s="144"/>
      <c r="L53" s="146"/>
      <c r="M53" s="147"/>
      <c r="N53" s="147"/>
    </row>
    <row r="54" spans="1:14" s="67" customFormat="1" ht="12.75">
      <c r="A54" s="58"/>
      <c r="B54" s="59" t="s">
        <v>13</v>
      </c>
      <c r="C54" s="36" t="s">
        <v>177</v>
      </c>
      <c r="D54" s="60">
        <v>67</v>
      </c>
      <c r="E54" s="108" t="s">
        <v>15</v>
      </c>
      <c r="F54" s="26"/>
      <c r="G54" s="26"/>
      <c r="H54" s="62">
        <f t="shared" si="5"/>
        <v>0</v>
      </c>
      <c r="I54" s="63">
        <f>TRUNC(F54*(1+$K$4),2)</f>
        <v>0</v>
      </c>
      <c r="J54" s="63">
        <f>TRUNC(G54*(1+$K$4),2)</f>
        <v>0</v>
      </c>
      <c r="K54" s="64">
        <f>SUM(I54:J54)*D54</f>
        <v>0</v>
      </c>
      <c r="L54" s="65"/>
      <c r="M54" s="66"/>
      <c r="N54" s="66"/>
    </row>
    <row r="55" spans="1:14" s="67" customFormat="1" ht="25.5">
      <c r="A55" s="58"/>
      <c r="B55" s="59" t="s">
        <v>25</v>
      </c>
      <c r="C55" s="36" t="s">
        <v>200</v>
      </c>
      <c r="D55" s="110">
        <v>15</v>
      </c>
      <c r="E55" s="108" t="s">
        <v>15</v>
      </c>
      <c r="F55" s="26"/>
      <c r="G55" s="26"/>
      <c r="H55" s="62">
        <f t="shared" si="5"/>
        <v>0</v>
      </c>
      <c r="I55" s="63">
        <f>TRUNC(F55*(1+$K$4),2)</f>
        <v>0</v>
      </c>
      <c r="J55" s="63">
        <f>TRUNC(G55*(1+$K$4),2)</f>
        <v>0</v>
      </c>
      <c r="K55" s="64">
        <f>SUM(I55:J55)*D55</f>
        <v>0</v>
      </c>
      <c r="L55" s="65"/>
      <c r="M55" s="66"/>
      <c r="N55" s="66"/>
    </row>
    <row r="56" spans="1:14" s="148" customFormat="1" ht="12.75">
      <c r="A56" s="138"/>
      <c r="B56" s="139">
        <v>3</v>
      </c>
      <c r="C56" s="140" t="s">
        <v>312</v>
      </c>
      <c r="D56" s="160"/>
      <c r="E56" s="161"/>
      <c r="F56" s="143"/>
      <c r="G56" s="143"/>
      <c r="H56" s="149"/>
      <c r="I56" s="145"/>
      <c r="J56" s="143"/>
      <c r="K56" s="144"/>
      <c r="L56" s="146"/>
      <c r="M56" s="147"/>
      <c r="N56" s="147"/>
    </row>
    <row r="57" spans="1:14" s="67" customFormat="1" ht="12.75">
      <c r="A57" s="58"/>
      <c r="B57" s="87" t="s">
        <v>23</v>
      </c>
      <c r="C57" s="122" t="s">
        <v>313</v>
      </c>
      <c r="D57" s="114"/>
      <c r="E57" s="61"/>
      <c r="F57" s="43"/>
      <c r="G57" s="43"/>
      <c r="H57" s="62"/>
      <c r="I57" s="43"/>
      <c r="J57" s="76"/>
      <c r="K57" s="88"/>
      <c r="L57" s="65"/>
      <c r="M57" s="66"/>
      <c r="N57" s="66"/>
    </row>
    <row r="58" spans="1:14" s="67" customFormat="1" ht="12.75">
      <c r="A58" s="58"/>
      <c r="B58" s="59" t="s">
        <v>248</v>
      </c>
      <c r="C58" s="36" t="s">
        <v>314</v>
      </c>
      <c r="D58" s="110">
        <v>650</v>
      </c>
      <c r="E58" s="61" t="s">
        <v>15</v>
      </c>
      <c r="F58" s="26"/>
      <c r="G58" s="26"/>
      <c r="H58" s="62">
        <f>SUM(F58,G58)*D58</f>
        <v>0</v>
      </c>
      <c r="I58" s="63">
        <f aca="true" t="shared" si="6" ref="I58:J60">TRUNC(F58*(1+$K$4),2)</f>
        <v>0</v>
      </c>
      <c r="J58" s="63">
        <f t="shared" si="6"/>
        <v>0</v>
      </c>
      <c r="K58" s="64">
        <f>SUM(I58:J58)*D58</f>
        <v>0</v>
      </c>
      <c r="L58" s="65"/>
      <c r="M58" s="66"/>
      <c r="N58" s="66"/>
    </row>
    <row r="59" spans="1:13" s="211" customFormat="1" ht="12.75">
      <c r="A59" s="216"/>
      <c r="B59" s="59" t="s">
        <v>324</v>
      </c>
      <c r="C59" s="217" t="s">
        <v>588</v>
      </c>
      <c r="D59" s="207">
        <v>10</v>
      </c>
      <c r="E59" s="218" t="s">
        <v>15</v>
      </c>
      <c r="F59" s="292"/>
      <c r="G59" s="292"/>
      <c r="H59" s="62">
        <f>SUM(F59,G59)*D59</f>
        <v>0</v>
      </c>
      <c r="I59" s="63">
        <f t="shared" si="6"/>
        <v>0</v>
      </c>
      <c r="J59" s="63">
        <f t="shared" si="6"/>
        <v>0</v>
      </c>
      <c r="K59" s="64">
        <f>SUM(I59:J59)*D59</f>
        <v>0</v>
      </c>
      <c r="L59" s="210"/>
      <c r="M59" s="66"/>
    </row>
    <row r="60" spans="1:13" s="211" customFormat="1" ht="12.75">
      <c r="A60" s="216"/>
      <c r="B60" s="59" t="s">
        <v>555</v>
      </c>
      <c r="C60" s="217" t="s">
        <v>554</v>
      </c>
      <c r="D60" s="207">
        <v>20</v>
      </c>
      <c r="E60" s="218" t="s">
        <v>15</v>
      </c>
      <c r="F60" s="292"/>
      <c r="G60" s="292"/>
      <c r="H60" s="62">
        <f>SUM(F60,G60)*D60</f>
        <v>0</v>
      </c>
      <c r="I60" s="63">
        <f t="shared" si="6"/>
        <v>0</v>
      </c>
      <c r="J60" s="63">
        <f t="shared" si="6"/>
        <v>0</v>
      </c>
      <c r="K60" s="64">
        <f>SUM(I60:J60)*D60</f>
        <v>0</v>
      </c>
      <c r="L60" s="210"/>
      <c r="M60" s="66"/>
    </row>
    <row r="61" spans="1:14" s="148" customFormat="1" ht="12.75">
      <c r="A61" s="138"/>
      <c r="B61" s="139">
        <v>4</v>
      </c>
      <c r="C61" s="140" t="s">
        <v>171</v>
      </c>
      <c r="D61" s="160"/>
      <c r="E61" s="161"/>
      <c r="F61" s="143"/>
      <c r="G61" s="143"/>
      <c r="H61" s="149"/>
      <c r="I61" s="145"/>
      <c r="J61" s="143"/>
      <c r="K61" s="144"/>
      <c r="L61" s="146"/>
      <c r="M61" s="147"/>
      <c r="N61" s="147"/>
    </row>
    <row r="62" spans="1:14" s="67" customFormat="1" ht="12.75">
      <c r="A62" s="58"/>
      <c r="B62" s="87" t="s">
        <v>29</v>
      </c>
      <c r="C62" s="122" t="s">
        <v>182</v>
      </c>
      <c r="D62" s="114"/>
      <c r="E62" s="61"/>
      <c r="F62" s="43"/>
      <c r="G62" s="43"/>
      <c r="H62" s="62"/>
      <c r="I62" s="43"/>
      <c r="J62" s="76"/>
      <c r="K62" s="88"/>
      <c r="L62" s="65"/>
      <c r="M62" s="66"/>
      <c r="N62" s="66"/>
    </row>
    <row r="63" spans="1:14" s="67" customFormat="1" ht="25.5">
      <c r="A63" s="58"/>
      <c r="B63" s="59" t="s">
        <v>327</v>
      </c>
      <c r="C63" s="57" t="s">
        <v>163</v>
      </c>
      <c r="D63" s="60">
        <v>15</v>
      </c>
      <c r="E63" s="61" t="s">
        <v>15</v>
      </c>
      <c r="F63" s="26"/>
      <c r="G63" s="26"/>
      <c r="H63" s="62">
        <f>SUM(F63,G63)*D63</f>
        <v>0</v>
      </c>
      <c r="I63" s="63">
        <f>TRUNC(F63*(1+$K$4),2)</f>
        <v>0</v>
      </c>
      <c r="J63" s="63">
        <f>TRUNC(G63*(1+$K$4),2)</f>
        <v>0</v>
      </c>
      <c r="K63" s="64">
        <f>SUM(I63:J63)*D63</f>
        <v>0</v>
      </c>
      <c r="L63" s="65"/>
      <c r="M63" s="66"/>
      <c r="N63" s="66"/>
    </row>
    <row r="64" spans="1:14" s="67" customFormat="1" ht="12.75">
      <c r="A64" s="58"/>
      <c r="B64" s="87" t="s">
        <v>91</v>
      </c>
      <c r="C64" s="122" t="s">
        <v>167</v>
      </c>
      <c r="D64" s="114"/>
      <c r="E64" s="61"/>
      <c r="F64" s="43"/>
      <c r="G64" s="43"/>
      <c r="H64" s="62"/>
      <c r="I64" s="43"/>
      <c r="J64" s="76"/>
      <c r="K64" s="88"/>
      <c r="L64" s="65"/>
      <c r="M64" s="66"/>
      <c r="N64" s="66"/>
    </row>
    <row r="65" spans="1:256" s="67" customFormat="1" ht="12.75">
      <c r="A65" s="58"/>
      <c r="B65" s="240" t="s">
        <v>328</v>
      </c>
      <c r="C65" s="241" t="s">
        <v>550</v>
      </c>
      <c r="D65" s="121">
        <v>30</v>
      </c>
      <c r="E65" s="77" t="s">
        <v>15</v>
      </c>
      <c r="F65" s="26"/>
      <c r="G65" s="26"/>
      <c r="H65" s="62">
        <f>SUM(F65,G65)*D65</f>
        <v>0</v>
      </c>
      <c r="I65" s="215">
        <f aca="true" t="shared" si="7" ref="I65:J68">TRUNC(F65*(1+$K$4),2)</f>
        <v>0</v>
      </c>
      <c r="J65" s="215">
        <f t="shared" si="7"/>
        <v>0</v>
      </c>
      <c r="K65" s="242">
        <f>SUM(I65:J65)*D65</f>
        <v>0</v>
      </c>
      <c r="L65" s="105"/>
      <c r="M65" s="174"/>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c r="AQ65" s="105"/>
      <c r="AR65" s="105"/>
      <c r="AS65" s="105"/>
      <c r="AT65" s="105"/>
      <c r="AU65" s="105"/>
      <c r="AV65" s="105"/>
      <c r="AW65" s="105"/>
      <c r="AX65" s="105"/>
      <c r="AY65" s="105"/>
      <c r="AZ65" s="105"/>
      <c r="BA65" s="105"/>
      <c r="BB65" s="105"/>
      <c r="BC65" s="105"/>
      <c r="BD65" s="105"/>
      <c r="BE65" s="105"/>
      <c r="BF65" s="105"/>
      <c r="BG65" s="105"/>
      <c r="BH65" s="105"/>
      <c r="BI65" s="105"/>
      <c r="BJ65" s="105"/>
      <c r="BK65" s="105"/>
      <c r="BL65" s="105"/>
      <c r="BM65" s="105"/>
      <c r="BN65" s="105"/>
      <c r="BO65" s="105"/>
      <c r="BP65" s="105"/>
      <c r="BQ65" s="105"/>
      <c r="BR65" s="105"/>
      <c r="BS65" s="105"/>
      <c r="BT65" s="105"/>
      <c r="BU65" s="105"/>
      <c r="BV65" s="105"/>
      <c r="BW65" s="105"/>
      <c r="BX65" s="105"/>
      <c r="BY65" s="105"/>
      <c r="BZ65" s="105"/>
      <c r="CA65" s="105"/>
      <c r="CB65" s="105"/>
      <c r="CC65" s="105"/>
      <c r="CD65" s="105"/>
      <c r="CE65" s="105"/>
      <c r="CF65" s="105"/>
      <c r="CG65" s="105"/>
      <c r="CH65" s="105"/>
      <c r="CI65" s="105"/>
      <c r="CJ65" s="105"/>
      <c r="CK65" s="105"/>
      <c r="CL65" s="105"/>
      <c r="CM65" s="105"/>
      <c r="CN65" s="105"/>
      <c r="CO65" s="105"/>
      <c r="CP65" s="105"/>
      <c r="CQ65" s="105"/>
      <c r="CR65" s="105"/>
      <c r="CS65" s="105"/>
      <c r="CT65" s="105"/>
      <c r="CU65" s="105"/>
      <c r="CV65" s="105"/>
      <c r="CW65" s="105"/>
      <c r="CX65" s="105"/>
      <c r="CY65" s="105"/>
      <c r="CZ65" s="105"/>
      <c r="DA65" s="105"/>
      <c r="DB65" s="105"/>
      <c r="DC65" s="105"/>
      <c r="DD65" s="105"/>
      <c r="DE65" s="105"/>
      <c r="DF65" s="105"/>
      <c r="DG65" s="105"/>
      <c r="DH65" s="105"/>
      <c r="DI65" s="105"/>
      <c r="DJ65" s="105"/>
      <c r="DK65" s="105"/>
      <c r="DL65" s="105"/>
      <c r="DM65" s="105"/>
      <c r="DN65" s="105"/>
      <c r="DO65" s="105"/>
      <c r="DP65" s="105"/>
      <c r="DQ65" s="105"/>
      <c r="DR65" s="105"/>
      <c r="DS65" s="105"/>
      <c r="DT65" s="105"/>
      <c r="DU65" s="105"/>
      <c r="DV65" s="105"/>
      <c r="DW65" s="105"/>
      <c r="DX65" s="105"/>
      <c r="DY65" s="105"/>
      <c r="DZ65" s="105"/>
      <c r="EA65" s="105"/>
      <c r="EB65" s="105"/>
      <c r="EC65" s="105"/>
      <c r="ED65" s="105"/>
      <c r="EE65" s="105"/>
      <c r="EF65" s="105"/>
      <c r="EG65" s="105"/>
      <c r="EH65" s="105"/>
      <c r="EI65" s="105"/>
      <c r="EJ65" s="105"/>
      <c r="EK65" s="105"/>
      <c r="EL65" s="105"/>
      <c r="EM65" s="105"/>
      <c r="EN65" s="105"/>
      <c r="EO65" s="105"/>
      <c r="EP65" s="105"/>
      <c r="EQ65" s="105"/>
      <c r="ER65" s="105"/>
      <c r="ES65" s="105"/>
      <c r="ET65" s="105"/>
      <c r="EU65" s="105"/>
      <c r="EV65" s="105"/>
      <c r="EW65" s="105"/>
      <c r="EX65" s="105"/>
      <c r="EY65" s="105"/>
      <c r="EZ65" s="105"/>
      <c r="FA65" s="105"/>
      <c r="FB65" s="105"/>
      <c r="FC65" s="105"/>
      <c r="FD65" s="105"/>
      <c r="FE65" s="105"/>
      <c r="FF65" s="105"/>
      <c r="FG65" s="105"/>
      <c r="FH65" s="105"/>
      <c r="FI65" s="105"/>
      <c r="FJ65" s="105"/>
      <c r="FK65" s="105"/>
      <c r="FL65" s="105"/>
      <c r="FM65" s="105"/>
      <c r="FN65" s="105"/>
      <c r="FO65" s="105"/>
      <c r="FP65" s="105"/>
      <c r="FQ65" s="105"/>
      <c r="FR65" s="105"/>
      <c r="FS65" s="105"/>
      <c r="FT65" s="105"/>
      <c r="FU65" s="105"/>
      <c r="FV65" s="105"/>
      <c r="FW65" s="105"/>
      <c r="FX65" s="105"/>
      <c r="FY65" s="105"/>
      <c r="FZ65" s="105"/>
      <c r="GA65" s="105"/>
      <c r="GB65" s="105"/>
      <c r="GC65" s="105"/>
      <c r="GD65" s="105"/>
      <c r="GE65" s="105"/>
      <c r="GF65" s="105"/>
      <c r="GG65" s="105"/>
      <c r="GH65" s="105"/>
      <c r="GI65" s="105"/>
      <c r="GJ65" s="105"/>
      <c r="GK65" s="105"/>
      <c r="GL65" s="105"/>
      <c r="GM65" s="105"/>
      <c r="GN65" s="105"/>
      <c r="GO65" s="105"/>
      <c r="GP65" s="105"/>
      <c r="GQ65" s="105"/>
      <c r="GR65" s="105"/>
      <c r="GS65" s="105"/>
      <c r="GT65" s="105"/>
      <c r="GU65" s="105"/>
      <c r="GV65" s="105"/>
      <c r="GW65" s="105"/>
      <c r="GX65" s="105"/>
      <c r="GY65" s="105"/>
      <c r="GZ65" s="105"/>
      <c r="HA65" s="105"/>
      <c r="HB65" s="105"/>
      <c r="HC65" s="105"/>
      <c r="HD65" s="105"/>
      <c r="HE65" s="105"/>
      <c r="HF65" s="105"/>
      <c r="HG65" s="105"/>
      <c r="HH65" s="105"/>
      <c r="HI65" s="105"/>
      <c r="HJ65" s="105"/>
      <c r="HK65" s="105"/>
      <c r="HL65" s="105"/>
      <c r="HM65" s="105"/>
      <c r="HN65" s="105"/>
      <c r="HO65" s="105"/>
      <c r="HP65" s="105"/>
      <c r="HQ65" s="105"/>
      <c r="HR65" s="105"/>
      <c r="HS65" s="105"/>
      <c r="HT65" s="105"/>
      <c r="HU65" s="105"/>
      <c r="HV65" s="105"/>
      <c r="HW65" s="105"/>
      <c r="HX65" s="105"/>
      <c r="HY65" s="105"/>
      <c r="HZ65" s="105"/>
      <c r="IA65" s="105"/>
      <c r="IB65" s="105"/>
      <c r="IC65" s="105"/>
      <c r="ID65" s="105"/>
      <c r="IE65" s="105"/>
      <c r="IF65" s="105"/>
      <c r="IG65" s="105"/>
      <c r="IH65" s="105"/>
      <c r="II65" s="105"/>
      <c r="IJ65" s="105"/>
      <c r="IK65" s="105"/>
      <c r="IL65" s="105"/>
      <c r="IM65" s="105"/>
      <c r="IN65" s="105"/>
      <c r="IO65" s="105"/>
      <c r="IP65" s="105"/>
      <c r="IQ65" s="105"/>
      <c r="IR65" s="105"/>
      <c r="IS65" s="105"/>
      <c r="IT65" s="105"/>
      <c r="IU65" s="105"/>
      <c r="IV65" s="105"/>
    </row>
    <row r="66" spans="1:256" s="67" customFormat="1" ht="12.75">
      <c r="A66" s="58"/>
      <c r="B66" s="240" t="s">
        <v>329</v>
      </c>
      <c r="C66" s="241" t="s">
        <v>551</v>
      </c>
      <c r="D66" s="121">
        <v>30</v>
      </c>
      <c r="E66" s="77" t="s">
        <v>15</v>
      </c>
      <c r="F66" s="26"/>
      <c r="G66" s="26"/>
      <c r="H66" s="62">
        <f>SUM(F66,G66)*D66</f>
        <v>0</v>
      </c>
      <c r="I66" s="215">
        <f t="shared" si="7"/>
        <v>0</v>
      </c>
      <c r="J66" s="215">
        <f t="shared" si="7"/>
        <v>0</v>
      </c>
      <c r="K66" s="242">
        <f>SUM(I66:J66)*D66</f>
        <v>0</v>
      </c>
      <c r="L66" s="105"/>
      <c r="M66" s="174"/>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5"/>
      <c r="AW66" s="105"/>
      <c r="AX66" s="105"/>
      <c r="AY66" s="105"/>
      <c r="AZ66" s="105"/>
      <c r="BA66" s="105"/>
      <c r="BB66" s="105"/>
      <c r="BC66" s="105"/>
      <c r="BD66" s="105"/>
      <c r="BE66" s="105"/>
      <c r="BF66" s="105"/>
      <c r="BG66" s="105"/>
      <c r="BH66" s="105"/>
      <c r="BI66" s="105"/>
      <c r="BJ66" s="105"/>
      <c r="BK66" s="105"/>
      <c r="BL66" s="105"/>
      <c r="BM66" s="105"/>
      <c r="BN66" s="105"/>
      <c r="BO66" s="105"/>
      <c r="BP66" s="105"/>
      <c r="BQ66" s="105"/>
      <c r="BR66" s="105"/>
      <c r="BS66" s="105"/>
      <c r="BT66" s="105"/>
      <c r="BU66" s="105"/>
      <c r="BV66" s="105"/>
      <c r="BW66" s="105"/>
      <c r="BX66" s="105"/>
      <c r="BY66" s="105"/>
      <c r="BZ66" s="105"/>
      <c r="CA66" s="105"/>
      <c r="CB66" s="105"/>
      <c r="CC66" s="105"/>
      <c r="CD66" s="105"/>
      <c r="CE66" s="105"/>
      <c r="CF66" s="105"/>
      <c r="CG66" s="105"/>
      <c r="CH66" s="105"/>
      <c r="CI66" s="105"/>
      <c r="CJ66" s="105"/>
      <c r="CK66" s="105"/>
      <c r="CL66" s="105"/>
      <c r="CM66" s="105"/>
      <c r="CN66" s="105"/>
      <c r="CO66" s="105"/>
      <c r="CP66" s="105"/>
      <c r="CQ66" s="105"/>
      <c r="CR66" s="105"/>
      <c r="CS66" s="105"/>
      <c r="CT66" s="105"/>
      <c r="CU66" s="105"/>
      <c r="CV66" s="105"/>
      <c r="CW66" s="105"/>
      <c r="CX66" s="105"/>
      <c r="CY66" s="105"/>
      <c r="CZ66" s="105"/>
      <c r="DA66" s="105"/>
      <c r="DB66" s="105"/>
      <c r="DC66" s="105"/>
      <c r="DD66" s="105"/>
      <c r="DE66" s="105"/>
      <c r="DF66" s="105"/>
      <c r="DG66" s="105"/>
      <c r="DH66" s="105"/>
      <c r="DI66" s="105"/>
      <c r="DJ66" s="105"/>
      <c r="DK66" s="105"/>
      <c r="DL66" s="105"/>
      <c r="DM66" s="105"/>
      <c r="DN66" s="105"/>
      <c r="DO66" s="105"/>
      <c r="DP66" s="105"/>
      <c r="DQ66" s="105"/>
      <c r="DR66" s="105"/>
      <c r="DS66" s="105"/>
      <c r="DT66" s="105"/>
      <c r="DU66" s="105"/>
      <c r="DV66" s="105"/>
      <c r="DW66" s="105"/>
      <c r="DX66" s="105"/>
      <c r="DY66" s="105"/>
      <c r="DZ66" s="105"/>
      <c r="EA66" s="105"/>
      <c r="EB66" s="105"/>
      <c r="EC66" s="105"/>
      <c r="ED66" s="105"/>
      <c r="EE66" s="105"/>
      <c r="EF66" s="105"/>
      <c r="EG66" s="105"/>
      <c r="EH66" s="105"/>
      <c r="EI66" s="105"/>
      <c r="EJ66" s="105"/>
      <c r="EK66" s="105"/>
      <c r="EL66" s="105"/>
      <c r="EM66" s="105"/>
      <c r="EN66" s="105"/>
      <c r="EO66" s="105"/>
      <c r="EP66" s="105"/>
      <c r="EQ66" s="105"/>
      <c r="ER66" s="105"/>
      <c r="ES66" s="105"/>
      <c r="ET66" s="105"/>
      <c r="EU66" s="105"/>
      <c r="EV66" s="105"/>
      <c r="EW66" s="105"/>
      <c r="EX66" s="105"/>
      <c r="EY66" s="105"/>
      <c r="EZ66" s="105"/>
      <c r="FA66" s="105"/>
      <c r="FB66" s="105"/>
      <c r="FC66" s="105"/>
      <c r="FD66" s="105"/>
      <c r="FE66" s="105"/>
      <c r="FF66" s="105"/>
      <c r="FG66" s="105"/>
      <c r="FH66" s="105"/>
      <c r="FI66" s="105"/>
      <c r="FJ66" s="105"/>
      <c r="FK66" s="105"/>
      <c r="FL66" s="105"/>
      <c r="FM66" s="105"/>
      <c r="FN66" s="105"/>
      <c r="FO66" s="105"/>
      <c r="FP66" s="105"/>
      <c r="FQ66" s="105"/>
      <c r="FR66" s="105"/>
      <c r="FS66" s="105"/>
      <c r="FT66" s="105"/>
      <c r="FU66" s="105"/>
      <c r="FV66" s="105"/>
      <c r="FW66" s="105"/>
      <c r="FX66" s="105"/>
      <c r="FY66" s="105"/>
      <c r="FZ66" s="105"/>
      <c r="GA66" s="105"/>
      <c r="GB66" s="105"/>
      <c r="GC66" s="105"/>
      <c r="GD66" s="105"/>
      <c r="GE66" s="105"/>
      <c r="GF66" s="105"/>
      <c r="GG66" s="105"/>
      <c r="GH66" s="105"/>
      <c r="GI66" s="105"/>
      <c r="GJ66" s="105"/>
      <c r="GK66" s="105"/>
      <c r="GL66" s="105"/>
      <c r="GM66" s="105"/>
      <c r="GN66" s="105"/>
      <c r="GO66" s="105"/>
      <c r="GP66" s="105"/>
      <c r="GQ66" s="105"/>
      <c r="GR66" s="105"/>
      <c r="GS66" s="105"/>
      <c r="GT66" s="105"/>
      <c r="GU66" s="105"/>
      <c r="GV66" s="105"/>
      <c r="GW66" s="105"/>
      <c r="GX66" s="105"/>
      <c r="GY66" s="105"/>
      <c r="GZ66" s="105"/>
      <c r="HA66" s="105"/>
      <c r="HB66" s="105"/>
      <c r="HC66" s="105"/>
      <c r="HD66" s="105"/>
      <c r="HE66" s="105"/>
      <c r="HF66" s="105"/>
      <c r="HG66" s="105"/>
      <c r="HH66" s="105"/>
      <c r="HI66" s="105"/>
      <c r="HJ66" s="105"/>
      <c r="HK66" s="105"/>
      <c r="HL66" s="105"/>
      <c r="HM66" s="105"/>
      <c r="HN66" s="105"/>
      <c r="HO66" s="105"/>
      <c r="HP66" s="105"/>
      <c r="HQ66" s="105"/>
      <c r="HR66" s="105"/>
      <c r="HS66" s="105"/>
      <c r="HT66" s="105"/>
      <c r="HU66" s="105"/>
      <c r="HV66" s="105"/>
      <c r="HW66" s="105"/>
      <c r="HX66" s="105"/>
      <c r="HY66" s="105"/>
      <c r="HZ66" s="105"/>
      <c r="IA66" s="105"/>
      <c r="IB66" s="105"/>
      <c r="IC66" s="105"/>
      <c r="ID66" s="105"/>
      <c r="IE66" s="105"/>
      <c r="IF66" s="105"/>
      <c r="IG66" s="105"/>
      <c r="IH66" s="105"/>
      <c r="II66" s="105"/>
      <c r="IJ66" s="105"/>
      <c r="IK66" s="105"/>
      <c r="IL66" s="105"/>
      <c r="IM66" s="105"/>
      <c r="IN66" s="105"/>
      <c r="IO66" s="105"/>
      <c r="IP66" s="105"/>
      <c r="IQ66" s="105"/>
      <c r="IR66" s="105"/>
      <c r="IS66" s="105"/>
      <c r="IT66" s="105"/>
      <c r="IU66" s="105"/>
      <c r="IV66" s="105"/>
    </row>
    <row r="67" spans="1:256" s="67" customFormat="1" ht="12.75">
      <c r="A67" s="58"/>
      <c r="B67" s="240" t="s">
        <v>548</v>
      </c>
      <c r="C67" s="241" t="s">
        <v>549</v>
      </c>
      <c r="D67" s="121">
        <v>15</v>
      </c>
      <c r="E67" s="77" t="s">
        <v>15</v>
      </c>
      <c r="F67" s="26"/>
      <c r="G67" s="26"/>
      <c r="H67" s="62">
        <f>SUM(F67,G67)*D67</f>
        <v>0</v>
      </c>
      <c r="I67" s="215">
        <f t="shared" si="7"/>
        <v>0</v>
      </c>
      <c r="J67" s="215">
        <f t="shared" si="7"/>
        <v>0</v>
      </c>
      <c r="K67" s="242">
        <f>SUM(I67:J67)*D67</f>
        <v>0</v>
      </c>
      <c r="L67" s="105"/>
      <c r="M67" s="174"/>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AQ67" s="105"/>
      <c r="AR67" s="105"/>
      <c r="AS67" s="105"/>
      <c r="AT67" s="105"/>
      <c r="AU67" s="105"/>
      <c r="AV67" s="105"/>
      <c r="AW67" s="105"/>
      <c r="AX67" s="105"/>
      <c r="AY67" s="105"/>
      <c r="AZ67" s="105"/>
      <c r="BA67" s="105"/>
      <c r="BB67" s="105"/>
      <c r="BC67" s="105"/>
      <c r="BD67" s="105"/>
      <c r="BE67" s="105"/>
      <c r="BF67" s="105"/>
      <c r="BG67" s="105"/>
      <c r="BH67" s="105"/>
      <c r="BI67" s="105"/>
      <c r="BJ67" s="105"/>
      <c r="BK67" s="105"/>
      <c r="BL67" s="105"/>
      <c r="BM67" s="105"/>
      <c r="BN67" s="105"/>
      <c r="BO67" s="105"/>
      <c r="BP67" s="105"/>
      <c r="BQ67" s="105"/>
      <c r="BR67" s="105"/>
      <c r="BS67" s="105"/>
      <c r="BT67" s="105"/>
      <c r="BU67" s="105"/>
      <c r="BV67" s="105"/>
      <c r="BW67" s="105"/>
      <c r="BX67" s="105"/>
      <c r="BY67" s="105"/>
      <c r="BZ67" s="105"/>
      <c r="CA67" s="105"/>
      <c r="CB67" s="105"/>
      <c r="CC67" s="105"/>
      <c r="CD67" s="105"/>
      <c r="CE67" s="105"/>
      <c r="CF67" s="105"/>
      <c r="CG67" s="105"/>
      <c r="CH67" s="105"/>
      <c r="CI67" s="105"/>
      <c r="CJ67" s="105"/>
      <c r="CK67" s="105"/>
      <c r="CL67" s="105"/>
      <c r="CM67" s="105"/>
      <c r="CN67" s="105"/>
      <c r="CO67" s="105"/>
      <c r="CP67" s="105"/>
      <c r="CQ67" s="105"/>
      <c r="CR67" s="105"/>
      <c r="CS67" s="105"/>
      <c r="CT67" s="105"/>
      <c r="CU67" s="105"/>
      <c r="CV67" s="105"/>
      <c r="CW67" s="105"/>
      <c r="CX67" s="105"/>
      <c r="CY67" s="105"/>
      <c r="CZ67" s="105"/>
      <c r="DA67" s="105"/>
      <c r="DB67" s="105"/>
      <c r="DC67" s="105"/>
      <c r="DD67" s="105"/>
      <c r="DE67" s="105"/>
      <c r="DF67" s="105"/>
      <c r="DG67" s="105"/>
      <c r="DH67" s="105"/>
      <c r="DI67" s="105"/>
      <c r="DJ67" s="105"/>
      <c r="DK67" s="105"/>
      <c r="DL67" s="105"/>
      <c r="DM67" s="105"/>
      <c r="DN67" s="105"/>
      <c r="DO67" s="105"/>
      <c r="DP67" s="105"/>
      <c r="DQ67" s="105"/>
      <c r="DR67" s="105"/>
      <c r="DS67" s="105"/>
      <c r="DT67" s="105"/>
      <c r="DU67" s="105"/>
      <c r="DV67" s="105"/>
      <c r="DW67" s="105"/>
      <c r="DX67" s="105"/>
      <c r="DY67" s="105"/>
      <c r="DZ67" s="105"/>
      <c r="EA67" s="105"/>
      <c r="EB67" s="105"/>
      <c r="EC67" s="105"/>
      <c r="ED67" s="105"/>
      <c r="EE67" s="105"/>
      <c r="EF67" s="105"/>
      <c r="EG67" s="105"/>
      <c r="EH67" s="105"/>
      <c r="EI67" s="105"/>
      <c r="EJ67" s="105"/>
      <c r="EK67" s="105"/>
      <c r="EL67" s="105"/>
      <c r="EM67" s="105"/>
      <c r="EN67" s="105"/>
      <c r="EO67" s="105"/>
      <c r="EP67" s="105"/>
      <c r="EQ67" s="105"/>
      <c r="ER67" s="105"/>
      <c r="ES67" s="105"/>
      <c r="ET67" s="105"/>
      <c r="EU67" s="105"/>
      <c r="EV67" s="105"/>
      <c r="EW67" s="105"/>
      <c r="EX67" s="105"/>
      <c r="EY67" s="105"/>
      <c r="EZ67" s="105"/>
      <c r="FA67" s="105"/>
      <c r="FB67" s="105"/>
      <c r="FC67" s="105"/>
      <c r="FD67" s="105"/>
      <c r="FE67" s="105"/>
      <c r="FF67" s="105"/>
      <c r="FG67" s="105"/>
      <c r="FH67" s="105"/>
      <c r="FI67" s="105"/>
      <c r="FJ67" s="105"/>
      <c r="FK67" s="105"/>
      <c r="FL67" s="105"/>
      <c r="FM67" s="105"/>
      <c r="FN67" s="105"/>
      <c r="FO67" s="105"/>
      <c r="FP67" s="105"/>
      <c r="FQ67" s="105"/>
      <c r="FR67" s="105"/>
      <c r="FS67" s="105"/>
      <c r="FT67" s="105"/>
      <c r="FU67" s="105"/>
      <c r="FV67" s="105"/>
      <c r="FW67" s="105"/>
      <c r="FX67" s="105"/>
      <c r="FY67" s="105"/>
      <c r="FZ67" s="105"/>
      <c r="GA67" s="105"/>
      <c r="GB67" s="105"/>
      <c r="GC67" s="105"/>
      <c r="GD67" s="105"/>
      <c r="GE67" s="105"/>
      <c r="GF67" s="105"/>
      <c r="GG67" s="105"/>
      <c r="GH67" s="105"/>
      <c r="GI67" s="105"/>
      <c r="GJ67" s="105"/>
      <c r="GK67" s="105"/>
      <c r="GL67" s="105"/>
      <c r="GM67" s="105"/>
      <c r="GN67" s="105"/>
      <c r="GO67" s="105"/>
      <c r="GP67" s="105"/>
      <c r="GQ67" s="105"/>
      <c r="GR67" s="105"/>
      <c r="GS67" s="105"/>
      <c r="GT67" s="105"/>
      <c r="GU67" s="105"/>
      <c r="GV67" s="105"/>
      <c r="GW67" s="105"/>
      <c r="GX67" s="105"/>
      <c r="GY67" s="105"/>
      <c r="GZ67" s="105"/>
      <c r="HA67" s="105"/>
      <c r="HB67" s="105"/>
      <c r="HC67" s="105"/>
      <c r="HD67" s="105"/>
      <c r="HE67" s="105"/>
      <c r="HF67" s="105"/>
      <c r="HG67" s="105"/>
      <c r="HH67" s="105"/>
      <c r="HI67" s="105"/>
      <c r="HJ67" s="105"/>
      <c r="HK67" s="105"/>
      <c r="HL67" s="105"/>
      <c r="HM67" s="105"/>
      <c r="HN67" s="105"/>
      <c r="HO67" s="105"/>
      <c r="HP67" s="105"/>
      <c r="HQ67" s="105"/>
      <c r="HR67" s="105"/>
      <c r="HS67" s="105"/>
      <c r="HT67" s="105"/>
      <c r="HU67" s="105"/>
      <c r="HV67" s="105"/>
      <c r="HW67" s="105"/>
      <c r="HX67" s="105"/>
      <c r="HY67" s="105"/>
      <c r="HZ67" s="105"/>
      <c r="IA67" s="105"/>
      <c r="IB67" s="105"/>
      <c r="IC67" s="105"/>
      <c r="ID67" s="105"/>
      <c r="IE67" s="105"/>
      <c r="IF67" s="105"/>
      <c r="IG67" s="105"/>
      <c r="IH67" s="105"/>
      <c r="II67" s="105"/>
      <c r="IJ67" s="105"/>
      <c r="IK67" s="105"/>
      <c r="IL67" s="105"/>
      <c r="IM67" s="105"/>
      <c r="IN67" s="105"/>
      <c r="IO67" s="105"/>
      <c r="IP67" s="105"/>
      <c r="IQ67" s="105"/>
      <c r="IR67" s="105"/>
      <c r="IS67" s="105"/>
      <c r="IT67" s="105"/>
      <c r="IU67" s="105"/>
      <c r="IV67" s="105"/>
    </row>
    <row r="68" spans="1:256" s="67" customFormat="1" ht="12.75">
      <c r="A68" s="58"/>
      <c r="B68" s="240" t="s">
        <v>552</v>
      </c>
      <c r="C68" s="241" t="s">
        <v>547</v>
      </c>
      <c r="D68" s="121">
        <v>15</v>
      </c>
      <c r="E68" s="77" t="s">
        <v>15</v>
      </c>
      <c r="F68" s="26"/>
      <c r="G68" s="26"/>
      <c r="H68" s="62">
        <f>SUM(F68,G68)*D68</f>
        <v>0</v>
      </c>
      <c r="I68" s="215">
        <f t="shared" si="7"/>
        <v>0</v>
      </c>
      <c r="J68" s="215">
        <f t="shared" si="7"/>
        <v>0</v>
      </c>
      <c r="K68" s="242">
        <f>SUM(I68:J68)*D68</f>
        <v>0</v>
      </c>
      <c r="L68" s="105"/>
      <c r="M68" s="174"/>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05"/>
      <c r="AQ68" s="105"/>
      <c r="AR68" s="105"/>
      <c r="AS68" s="105"/>
      <c r="AT68" s="105"/>
      <c r="AU68" s="105"/>
      <c r="AV68" s="105"/>
      <c r="AW68" s="105"/>
      <c r="AX68" s="105"/>
      <c r="AY68" s="105"/>
      <c r="AZ68" s="105"/>
      <c r="BA68" s="105"/>
      <c r="BB68" s="105"/>
      <c r="BC68" s="105"/>
      <c r="BD68" s="105"/>
      <c r="BE68" s="105"/>
      <c r="BF68" s="105"/>
      <c r="BG68" s="105"/>
      <c r="BH68" s="105"/>
      <c r="BI68" s="105"/>
      <c r="BJ68" s="105"/>
      <c r="BK68" s="105"/>
      <c r="BL68" s="105"/>
      <c r="BM68" s="105"/>
      <c r="BN68" s="105"/>
      <c r="BO68" s="105"/>
      <c r="BP68" s="105"/>
      <c r="BQ68" s="105"/>
      <c r="BR68" s="105"/>
      <c r="BS68" s="105"/>
      <c r="BT68" s="105"/>
      <c r="BU68" s="105"/>
      <c r="BV68" s="105"/>
      <c r="BW68" s="105"/>
      <c r="BX68" s="105"/>
      <c r="BY68" s="105"/>
      <c r="BZ68" s="105"/>
      <c r="CA68" s="105"/>
      <c r="CB68" s="105"/>
      <c r="CC68" s="105"/>
      <c r="CD68" s="105"/>
      <c r="CE68" s="105"/>
      <c r="CF68" s="105"/>
      <c r="CG68" s="105"/>
      <c r="CH68" s="105"/>
      <c r="CI68" s="105"/>
      <c r="CJ68" s="105"/>
      <c r="CK68" s="105"/>
      <c r="CL68" s="105"/>
      <c r="CM68" s="105"/>
      <c r="CN68" s="105"/>
      <c r="CO68" s="105"/>
      <c r="CP68" s="105"/>
      <c r="CQ68" s="105"/>
      <c r="CR68" s="105"/>
      <c r="CS68" s="105"/>
      <c r="CT68" s="105"/>
      <c r="CU68" s="105"/>
      <c r="CV68" s="105"/>
      <c r="CW68" s="105"/>
      <c r="CX68" s="105"/>
      <c r="CY68" s="105"/>
      <c r="CZ68" s="105"/>
      <c r="DA68" s="105"/>
      <c r="DB68" s="105"/>
      <c r="DC68" s="105"/>
      <c r="DD68" s="105"/>
      <c r="DE68" s="105"/>
      <c r="DF68" s="105"/>
      <c r="DG68" s="105"/>
      <c r="DH68" s="105"/>
      <c r="DI68" s="105"/>
      <c r="DJ68" s="105"/>
      <c r="DK68" s="105"/>
      <c r="DL68" s="105"/>
      <c r="DM68" s="105"/>
      <c r="DN68" s="105"/>
      <c r="DO68" s="105"/>
      <c r="DP68" s="105"/>
      <c r="DQ68" s="105"/>
      <c r="DR68" s="105"/>
      <c r="DS68" s="105"/>
      <c r="DT68" s="105"/>
      <c r="DU68" s="105"/>
      <c r="DV68" s="105"/>
      <c r="DW68" s="105"/>
      <c r="DX68" s="105"/>
      <c r="DY68" s="105"/>
      <c r="DZ68" s="105"/>
      <c r="EA68" s="105"/>
      <c r="EB68" s="105"/>
      <c r="EC68" s="105"/>
      <c r="ED68" s="105"/>
      <c r="EE68" s="105"/>
      <c r="EF68" s="105"/>
      <c r="EG68" s="105"/>
      <c r="EH68" s="105"/>
      <c r="EI68" s="105"/>
      <c r="EJ68" s="105"/>
      <c r="EK68" s="105"/>
      <c r="EL68" s="105"/>
      <c r="EM68" s="105"/>
      <c r="EN68" s="105"/>
      <c r="EO68" s="105"/>
      <c r="EP68" s="105"/>
      <c r="EQ68" s="105"/>
      <c r="ER68" s="105"/>
      <c r="ES68" s="105"/>
      <c r="ET68" s="105"/>
      <c r="EU68" s="105"/>
      <c r="EV68" s="105"/>
      <c r="EW68" s="105"/>
      <c r="EX68" s="105"/>
      <c r="EY68" s="105"/>
      <c r="EZ68" s="105"/>
      <c r="FA68" s="105"/>
      <c r="FB68" s="105"/>
      <c r="FC68" s="105"/>
      <c r="FD68" s="105"/>
      <c r="FE68" s="105"/>
      <c r="FF68" s="105"/>
      <c r="FG68" s="105"/>
      <c r="FH68" s="105"/>
      <c r="FI68" s="105"/>
      <c r="FJ68" s="105"/>
      <c r="FK68" s="105"/>
      <c r="FL68" s="105"/>
      <c r="FM68" s="105"/>
      <c r="FN68" s="105"/>
      <c r="FO68" s="105"/>
      <c r="FP68" s="105"/>
      <c r="FQ68" s="105"/>
      <c r="FR68" s="105"/>
      <c r="FS68" s="105"/>
      <c r="FT68" s="105"/>
      <c r="FU68" s="105"/>
      <c r="FV68" s="105"/>
      <c r="FW68" s="105"/>
      <c r="FX68" s="105"/>
      <c r="FY68" s="105"/>
      <c r="FZ68" s="105"/>
      <c r="GA68" s="105"/>
      <c r="GB68" s="105"/>
      <c r="GC68" s="105"/>
      <c r="GD68" s="105"/>
      <c r="GE68" s="105"/>
      <c r="GF68" s="105"/>
      <c r="GG68" s="105"/>
      <c r="GH68" s="105"/>
      <c r="GI68" s="105"/>
      <c r="GJ68" s="105"/>
      <c r="GK68" s="105"/>
      <c r="GL68" s="105"/>
      <c r="GM68" s="105"/>
      <c r="GN68" s="105"/>
      <c r="GO68" s="105"/>
      <c r="GP68" s="105"/>
      <c r="GQ68" s="105"/>
      <c r="GR68" s="105"/>
      <c r="GS68" s="105"/>
      <c r="GT68" s="105"/>
      <c r="GU68" s="105"/>
      <c r="GV68" s="105"/>
      <c r="GW68" s="105"/>
      <c r="GX68" s="105"/>
      <c r="GY68" s="105"/>
      <c r="GZ68" s="105"/>
      <c r="HA68" s="105"/>
      <c r="HB68" s="105"/>
      <c r="HC68" s="105"/>
      <c r="HD68" s="105"/>
      <c r="HE68" s="105"/>
      <c r="HF68" s="105"/>
      <c r="HG68" s="105"/>
      <c r="HH68" s="105"/>
      <c r="HI68" s="105"/>
      <c r="HJ68" s="105"/>
      <c r="HK68" s="105"/>
      <c r="HL68" s="105"/>
      <c r="HM68" s="105"/>
      <c r="HN68" s="105"/>
      <c r="HO68" s="105"/>
      <c r="HP68" s="105"/>
      <c r="HQ68" s="105"/>
      <c r="HR68" s="105"/>
      <c r="HS68" s="105"/>
      <c r="HT68" s="105"/>
      <c r="HU68" s="105"/>
      <c r="HV68" s="105"/>
      <c r="HW68" s="105"/>
      <c r="HX68" s="105"/>
      <c r="HY68" s="105"/>
      <c r="HZ68" s="105"/>
      <c r="IA68" s="105"/>
      <c r="IB68" s="105"/>
      <c r="IC68" s="105"/>
      <c r="ID68" s="105"/>
      <c r="IE68" s="105"/>
      <c r="IF68" s="105"/>
      <c r="IG68" s="105"/>
      <c r="IH68" s="105"/>
      <c r="II68" s="105"/>
      <c r="IJ68" s="105"/>
      <c r="IK68" s="105"/>
      <c r="IL68" s="105"/>
      <c r="IM68" s="105"/>
      <c r="IN68" s="105"/>
      <c r="IO68" s="105"/>
      <c r="IP68" s="105"/>
      <c r="IQ68" s="105"/>
      <c r="IR68" s="105"/>
      <c r="IS68" s="105"/>
      <c r="IT68" s="105"/>
      <c r="IU68" s="105"/>
      <c r="IV68" s="105"/>
    </row>
    <row r="69" spans="1:14" s="67" customFormat="1" ht="12.75">
      <c r="A69" s="58"/>
      <c r="B69" s="87" t="s">
        <v>92</v>
      </c>
      <c r="C69" s="122" t="s">
        <v>170</v>
      </c>
      <c r="D69" s="114"/>
      <c r="E69" s="61"/>
      <c r="F69" s="43"/>
      <c r="G69" s="43"/>
      <c r="H69" s="62"/>
      <c r="I69" s="43"/>
      <c r="J69" s="76"/>
      <c r="K69" s="64"/>
      <c r="L69" s="65"/>
      <c r="M69" s="66"/>
      <c r="N69" s="66"/>
    </row>
    <row r="70" spans="1:14" s="67" customFormat="1" ht="12.75">
      <c r="A70" s="58"/>
      <c r="B70" s="59" t="s">
        <v>330</v>
      </c>
      <c r="C70" s="57" t="s">
        <v>601</v>
      </c>
      <c r="D70" s="60">
        <v>50</v>
      </c>
      <c r="E70" s="61" t="s">
        <v>15</v>
      </c>
      <c r="F70" s="26"/>
      <c r="G70" s="26"/>
      <c r="H70" s="62">
        <f aca="true" t="shared" si="8" ref="H70:H79">SUM(F70,G70)*D70</f>
        <v>0</v>
      </c>
      <c r="I70" s="63">
        <f aca="true" t="shared" si="9" ref="I70:J77">TRUNC(F70*(1+$K$4),2)</f>
        <v>0</v>
      </c>
      <c r="J70" s="63">
        <f t="shared" si="9"/>
        <v>0</v>
      </c>
      <c r="K70" s="64">
        <f aca="true" t="shared" si="10" ref="K70:K79">SUM(I70:J70)*D70</f>
        <v>0</v>
      </c>
      <c r="L70" s="65"/>
      <c r="M70" s="66"/>
      <c r="N70" s="66"/>
    </row>
    <row r="71" spans="1:14" s="67" customFormat="1" ht="25.5">
      <c r="A71" s="58"/>
      <c r="B71" s="59" t="s">
        <v>331</v>
      </c>
      <c r="C71" s="57" t="s">
        <v>172</v>
      </c>
      <c r="D71" s="60">
        <v>10</v>
      </c>
      <c r="E71" s="61" t="s">
        <v>15</v>
      </c>
      <c r="F71" s="26"/>
      <c r="G71" s="26"/>
      <c r="H71" s="62">
        <f t="shared" si="8"/>
        <v>0</v>
      </c>
      <c r="I71" s="63">
        <f t="shared" si="9"/>
        <v>0</v>
      </c>
      <c r="J71" s="63">
        <f t="shared" si="9"/>
        <v>0</v>
      </c>
      <c r="K71" s="64">
        <f t="shared" si="10"/>
        <v>0</v>
      </c>
      <c r="L71" s="65"/>
      <c r="M71" s="66"/>
      <c r="N71" s="66"/>
    </row>
    <row r="72" spans="1:14" s="67" customFormat="1" ht="12.75">
      <c r="A72" s="58"/>
      <c r="B72" s="59" t="s">
        <v>332</v>
      </c>
      <c r="C72" s="57" t="s">
        <v>303</v>
      </c>
      <c r="D72" s="110">
        <v>30</v>
      </c>
      <c r="E72" s="61" t="s">
        <v>15</v>
      </c>
      <c r="F72" s="26"/>
      <c r="G72" s="26"/>
      <c r="H72" s="62">
        <f t="shared" si="8"/>
        <v>0</v>
      </c>
      <c r="I72" s="63">
        <f t="shared" si="9"/>
        <v>0</v>
      </c>
      <c r="J72" s="63">
        <f t="shared" si="9"/>
        <v>0</v>
      </c>
      <c r="K72" s="64">
        <f t="shared" si="10"/>
        <v>0</v>
      </c>
      <c r="L72" s="65"/>
      <c r="M72" s="66"/>
      <c r="N72" s="66"/>
    </row>
    <row r="73" spans="1:14" s="67" customFormat="1" ht="12.75">
      <c r="A73" s="58"/>
      <c r="B73" s="59" t="s">
        <v>333</v>
      </c>
      <c r="C73" s="57" t="s">
        <v>201</v>
      </c>
      <c r="D73" s="110">
        <v>50</v>
      </c>
      <c r="E73" s="61" t="s">
        <v>15</v>
      </c>
      <c r="F73" s="26"/>
      <c r="G73" s="26"/>
      <c r="H73" s="62">
        <f t="shared" si="8"/>
        <v>0</v>
      </c>
      <c r="I73" s="63">
        <f t="shared" si="9"/>
        <v>0</v>
      </c>
      <c r="J73" s="63">
        <f t="shared" si="9"/>
        <v>0</v>
      </c>
      <c r="K73" s="64">
        <f t="shared" si="10"/>
        <v>0</v>
      </c>
      <c r="L73" s="65"/>
      <c r="M73" s="66"/>
      <c r="N73" s="66"/>
    </row>
    <row r="74" spans="1:14" s="67" customFormat="1" ht="12.75">
      <c r="A74" s="58"/>
      <c r="B74" s="59" t="s">
        <v>334</v>
      </c>
      <c r="C74" s="57" t="s">
        <v>589</v>
      </c>
      <c r="D74" s="110">
        <v>50</v>
      </c>
      <c r="E74" s="61" t="s">
        <v>15</v>
      </c>
      <c r="F74" s="26"/>
      <c r="G74" s="26"/>
      <c r="H74" s="62">
        <f t="shared" si="8"/>
        <v>0</v>
      </c>
      <c r="I74" s="63">
        <f t="shared" si="9"/>
        <v>0</v>
      </c>
      <c r="J74" s="63">
        <f t="shared" si="9"/>
        <v>0</v>
      </c>
      <c r="K74" s="64">
        <f t="shared" si="10"/>
        <v>0</v>
      </c>
      <c r="L74" s="65"/>
      <c r="M74" s="66"/>
      <c r="N74" s="66"/>
    </row>
    <row r="75" spans="1:14" s="67" customFormat="1" ht="12.75">
      <c r="A75" s="58"/>
      <c r="B75" s="59" t="s">
        <v>335</v>
      </c>
      <c r="C75" s="57" t="s">
        <v>302</v>
      </c>
      <c r="D75" s="110">
        <v>50</v>
      </c>
      <c r="E75" s="61" t="s">
        <v>15</v>
      </c>
      <c r="F75" s="26"/>
      <c r="G75" s="26"/>
      <c r="H75" s="62">
        <f>SUM(F75,G75)*D75</f>
        <v>0</v>
      </c>
      <c r="I75" s="63">
        <f>TRUNC(F75*(1+$K$4),2)</f>
        <v>0</v>
      </c>
      <c r="J75" s="63">
        <f>TRUNC(G75*(1+$K$4),2)</f>
        <v>0</v>
      </c>
      <c r="K75" s="64">
        <f>SUM(I75:J75)*D75</f>
        <v>0</v>
      </c>
      <c r="L75" s="65"/>
      <c r="M75" s="66"/>
      <c r="N75" s="66"/>
    </row>
    <row r="76" spans="1:14" s="67" customFormat="1" ht="25.5">
      <c r="A76" s="58"/>
      <c r="B76" s="59" t="s">
        <v>336</v>
      </c>
      <c r="C76" s="57" t="s">
        <v>553</v>
      </c>
      <c r="D76" s="110">
        <v>35</v>
      </c>
      <c r="E76" s="61" t="s">
        <v>15</v>
      </c>
      <c r="F76" s="26"/>
      <c r="G76" s="26"/>
      <c r="H76" s="62">
        <f t="shared" si="8"/>
        <v>0</v>
      </c>
      <c r="I76" s="106">
        <f t="shared" si="9"/>
        <v>0</v>
      </c>
      <c r="J76" s="107">
        <f t="shared" si="9"/>
        <v>0</v>
      </c>
      <c r="K76" s="109">
        <f t="shared" si="10"/>
        <v>0</v>
      </c>
      <c r="L76" s="65"/>
      <c r="M76" s="66"/>
      <c r="N76" s="66"/>
    </row>
    <row r="77" spans="1:14" s="67" customFormat="1" ht="12.75">
      <c r="A77" s="58"/>
      <c r="B77" s="59" t="s">
        <v>337</v>
      </c>
      <c r="C77" s="57" t="s">
        <v>545</v>
      </c>
      <c r="D77" s="110">
        <v>1</v>
      </c>
      <c r="E77" s="108" t="s">
        <v>118</v>
      </c>
      <c r="F77" s="26"/>
      <c r="G77" s="26"/>
      <c r="H77" s="62">
        <f>SUM(F77,G77)*D77</f>
        <v>0</v>
      </c>
      <c r="I77" s="106">
        <f>TRUNC(F77*(1+$K$4),2)</f>
        <v>0</v>
      </c>
      <c r="J77" s="107">
        <f t="shared" si="9"/>
        <v>0</v>
      </c>
      <c r="K77" s="109">
        <f>SUM(I77:J77)*D77</f>
        <v>0</v>
      </c>
      <c r="L77" s="65"/>
      <c r="M77" s="66"/>
      <c r="N77" s="66"/>
    </row>
    <row r="78" spans="1:14" s="67" customFormat="1" ht="12.75">
      <c r="A78" s="58"/>
      <c r="B78" s="59" t="s">
        <v>338</v>
      </c>
      <c r="C78" s="69" t="s">
        <v>205</v>
      </c>
      <c r="D78" s="110">
        <v>15</v>
      </c>
      <c r="E78" s="108" t="s">
        <v>118</v>
      </c>
      <c r="F78" s="26"/>
      <c r="G78" s="106" t="s">
        <v>188</v>
      </c>
      <c r="H78" s="62">
        <f t="shared" si="8"/>
        <v>0</v>
      </c>
      <c r="I78" s="106">
        <f>TRUNC(F78*(1+$K$4),2)</f>
        <v>0</v>
      </c>
      <c r="J78" s="107" t="s">
        <v>188</v>
      </c>
      <c r="K78" s="109">
        <f t="shared" si="10"/>
        <v>0</v>
      </c>
      <c r="L78" s="65"/>
      <c r="M78" s="66"/>
      <c r="N78" s="66"/>
    </row>
    <row r="79" spans="1:14" s="67" customFormat="1" ht="12.75">
      <c r="A79" s="58"/>
      <c r="B79" s="59" t="s">
        <v>546</v>
      </c>
      <c r="C79" s="69" t="s">
        <v>206</v>
      </c>
      <c r="D79" s="110">
        <v>10</v>
      </c>
      <c r="E79" s="61" t="s">
        <v>17</v>
      </c>
      <c r="F79" s="26"/>
      <c r="G79" s="26"/>
      <c r="H79" s="62">
        <f t="shared" si="8"/>
        <v>0</v>
      </c>
      <c r="I79" s="106">
        <f>TRUNC(F79*(1+$K$4),2)</f>
        <v>0</v>
      </c>
      <c r="J79" s="107">
        <f>TRUNC(G79*(1+$K$4),2)</f>
        <v>0</v>
      </c>
      <c r="K79" s="109">
        <f t="shared" si="10"/>
        <v>0</v>
      </c>
      <c r="L79" s="65"/>
      <c r="M79" s="66"/>
      <c r="N79" s="66"/>
    </row>
    <row r="80" spans="1:14" s="67" customFormat="1" ht="12.75">
      <c r="A80" s="58"/>
      <c r="B80" s="87" t="s">
        <v>94</v>
      </c>
      <c r="C80" s="122" t="s">
        <v>212</v>
      </c>
      <c r="D80" s="114"/>
      <c r="E80" s="61"/>
      <c r="F80" s="43"/>
      <c r="G80" s="43"/>
      <c r="H80" s="62"/>
      <c r="I80" s="43"/>
      <c r="J80" s="76"/>
      <c r="K80" s="88"/>
      <c r="L80" s="65"/>
      <c r="M80" s="66"/>
      <c r="N80" s="66"/>
    </row>
    <row r="81" spans="1:14" s="67" customFormat="1" ht="27.75" customHeight="1">
      <c r="A81" s="58"/>
      <c r="B81" s="59" t="s">
        <v>339</v>
      </c>
      <c r="C81" s="57" t="s">
        <v>590</v>
      </c>
      <c r="D81" s="60">
        <v>20</v>
      </c>
      <c r="E81" s="61" t="s">
        <v>15</v>
      </c>
      <c r="F81" s="26"/>
      <c r="G81" s="26"/>
      <c r="H81" s="62">
        <f>SUM(F81,G81)*D81</f>
        <v>0</v>
      </c>
      <c r="I81" s="63">
        <f aca="true" t="shared" si="11" ref="I81:J83">TRUNC(F81*(1+$K$4),2)</f>
        <v>0</v>
      </c>
      <c r="J81" s="63">
        <f t="shared" si="11"/>
        <v>0</v>
      </c>
      <c r="K81" s="64">
        <f>SUM(I81:J81)*D81</f>
        <v>0</v>
      </c>
      <c r="L81" s="65"/>
      <c r="M81" s="66"/>
      <c r="N81" s="66"/>
    </row>
    <row r="82" spans="1:14" s="67" customFormat="1" ht="12.75">
      <c r="A82" s="58"/>
      <c r="B82" s="59" t="s">
        <v>340</v>
      </c>
      <c r="C82" s="69" t="s">
        <v>211</v>
      </c>
      <c r="D82" s="110">
        <v>14</v>
      </c>
      <c r="E82" s="61" t="s">
        <v>17</v>
      </c>
      <c r="F82" s="26"/>
      <c r="G82" s="26"/>
      <c r="H82" s="62">
        <f>SUM(F82,G82)*D82</f>
        <v>0</v>
      </c>
      <c r="I82" s="106">
        <f t="shared" si="11"/>
        <v>0</v>
      </c>
      <c r="J82" s="107">
        <f t="shared" si="11"/>
        <v>0</v>
      </c>
      <c r="K82" s="109">
        <f>SUM(I82:J82)*D82</f>
        <v>0</v>
      </c>
      <c r="L82" s="65"/>
      <c r="M82" s="66"/>
      <c r="N82" s="66"/>
    </row>
    <row r="83" spans="1:14" s="67" customFormat="1" ht="12.75">
      <c r="A83" s="58"/>
      <c r="B83" s="59" t="s">
        <v>341</v>
      </c>
      <c r="C83" s="69" t="s">
        <v>206</v>
      </c>
      <c r="D83" s="110">
        <v>17</v>
      </c>
      <c r="E83" s="61" t="s">
        <v>17</v>
      </c>
      <c r="F83" s="26"/>
      <c r="G83" s="26"/>
      <c r="H83" s="62">
        <f>SUM(F83,G83)*D83</f>
        <v>0</v>
      </c>
      <c r="I83" s="106">
        <f t="shared" si="11"/>
        <v>0</v>
      </c>
      <c r="J83" s="107">
        <f t="shared" si="11"/>
        <v>0</v>
      </c>
      <c r="K83" s="109">
        <f>SUM(I83:J83)*D83</f>
        <v>0</v>
      </c>
      <c r="L83" s="65"/>
      <c r="M83" s="66"/>
      <c r="N83" s="66"/>
    </row>
    <row r="84" spans="1:14" s="148" customFormat="1" ht="13.5" customHeight="1">
      <c r="A84" s="138"/>
      <c r="B84" s="139">
        <v>5</v>
      </c>
      <c r="C84" s="140" t="s">
        <v>142</v>
      </c>
      <c r="D84" s="160"/>
      <c r="E84" s="161"/>
      <c r="F84" s="143"/>
      <c r="G84" s="143"/>
      <c r="H84" s="149"/>
      <c r="I84" s="145"/>
      <c r="J84" s="143"/>
      <c r="K84" s="144"/>
      <c r="L84" s="146"/>
      <c r="M84" s="147"/>
      <c r="N84" s="147"/>
    </row>
    <row r="85" spans="1:14" s="67" customFormat="1" ht="12.75">
      <c r="A85" s="58"/>
      <c r="B85" s="59" t="s">
        <v>30</v>
      </c>
      <c r="C85" s="57" t="s">
        <v>307</v>
      </c>
      <c r="D85" s="60">
        <v>3</v>
      </c>
      <c r="E85" s="61" t="s">
        <v>15</v>
      </c>
      <c r="F85" s="26"/>
      <c r="G85" s="26"/>
      <c r="H85" s="62">
        <f>SUM(F85,G85)*D85</f>
        <v>0</v>
      </c>
      <c r="I85" s="63">
        <f>TRUNC(F85*(1+$K$4),2)</f>
        <v>0</v>
      </c>
      <c r="J85" s="63">
        <f>TRUNC(G85*(1+$K$4),2)</f>
        <v>0</v>
      </c>
      <c r="K85" s="64">
        <f>SUM(I85:J85)*D85</f>
        <v>0</v>
      </c>
      <c r="L85" s="65"/>
      <c r="M85" s="66"/>
      <c r="N85" s="66"/>
    </row>
    <row r="86" spans="1:14" s="67" customFormat="1" ht="38.25">
      <c r="A86" s="58"/>
      <c r="B86" s="59" t="s">
        <v>31</v>
      </c>
      <c r="C86" s="57" t="s">
        <v>598</v>
      </c>
      <c r="D86" s="110">
        <v>500</v>
      </c>
      <c r="E86" s="61" t="s">
        <v>15</v>
      </c>
      <c r="F86" s="26"/>
      <c r="G86" s="26"/>
      <c r="H86" s="62">
        <f>SUM(F86,G86)*D86</f>
        <v>0</v>
      </c>
      <c r="I86" s="106">
        <f>TRUNC(F86*(1+$K$4),2)</f>
        <v>0</v>
      </c>
      <c r="J86" s="63">
        <f>TRUNC(G86*(1+$K$4),2)</f>
        <v>0</v>
      </c>
      <c r="K86" s="64">
        <f>SUM(I86:J86)*D86</f>
        <v>0</v>
      </c>
      <c r="L86" s="65"/>
      <c r="M86" s="66"/>
      <c r="N86" s="66"/>
    </row>
    <row r="87" spans="1:14" s="148" customFormat="1" ht="12.75">
      <c r="A87" s="138"/>
      <c r="B87" s="139">
        <v>6</v>
      </c>
      <c r="C87" s="140" t="s">
        <v>135</v>
      </c>
      <c r="D87" s="160"/>
      <c r="E87" s="161"/>
      <c r="F87" s="143"/>
      <c r="G87" s="143"/>
      <c r="H87" s="144"/>
      <c r="I87" s="145"/>
      <c r="J87" s="143"/>
      <c r="K87" s="144"/>
      <c r="L87" s="146"/>
      <c r="M87" s="147"/>
      <c r="N87" s="147"/>
    </row>
    <row r="88" spans="1:20" s="1" customFormat="1" ht="89.25">
      <c r="A88" s="115"/>
      <c r="B88" s="80" t="s">
        <v>32</v>
      </c>
      <c r="C88" s="68" t="s">
        <v>591</v>
      </c>
      <c r="D88" s="60">
        <v>5</v>
      </c>
      <c r="E88" s="61" t="s">
        <v>15</v>
      </c>
      <c r="F88" s="70"/>
      <c r="G88" s="70"/>
      <c r="H88" s="71">
        <f>SUM(F88:G88)*D88</f>
        <v>0</v>
      </c>
      <c r="I88" s="63">
        <f aca="true" t="shared" si="12" ref="I88:J93">TRUNC(F88*(1+$K$4),2)</f>
        <v>0</v>
      </c>
      <c r="J88" s="63">
        <f t="shared" si="12"/>
        <v>0</v>
      </c>
      <c r="K88" s="64">
        <f aca="true" t="shared" si="13" ref="K88:K94">SUM(I88:J88)*D88</f>
        <v>0</v>
      </c>
      <c r="L88" s="65"/>
      <c r="M88" s="66"/>
      <c r="N88" s="67"/>
      <c r="O88" s="67"/>
      <c r="P88" s="67"/>
      <c r="Q88" s="67"/>
      <c r="R88" s="67"/>
      <c r="S88" s="67"/>
      <c r="T88" s="67"/>
    </row>
    <row r="89" spans="1:14" s="67" customFormat="1" ht="25.5">
      <c r="A89" s="58"/>
      <c r="B89" s="80" t="s">
        <v>49</v>
      </c>
      <c r="C89" s="57" t="s">
        <v>175</v>
      </c>
      <c r="D89" s="60">
        <v>46</v>
      </c>
      <c r="E89" s="61" t="s">
        <v>15</v>
      </c>
      <c r="F89" s="73"/>
      <c r="G89" s="73"/>
      <c r="H89" s="71">
        <f>SUM(F89:G89)*D89</f>
        <v>0</v>
      </c>
      <c r="I89" s="63">
        <f>TRUNC(F89*(1+$K$4),2)</f>
        <v>0</v>
      </c>
      <c r="J89" s="63">
        <f>TRUNC(G89*(1+$K$4),2)</f>
        <v>0</v>
      </c>
      <c r="K89" s="64">
        <f t="shared" si="13"/>
        <v>0</v>
      </c>
      <c r="L89" s="65"/>
      <c r="M89" s="66"/>
      <c r="N89" s="66"/>
    </row>
    <row r="90" spans="1:14" s="67" customFormat="1" ht="12.75">
      <c r="A90" s="58"/>
      <c r="B90" s="80" t="s">
        <v>103</v>
      </c>
      <c r="C90" s="57" t="s">
        <v>176</v>
      </c>
      <c r="D90" s="60">
        <v>1</v>
      </c>
      <c r="E90" s="61" t="s">
        <v>44</v>
      </c>
      <c r="F90" s="73"/>
      <c r="G90" s="73"/>
      <c r="H90" s="71">
        <f>SUM(F90:G90)*D90</f>
        <v>0</v>
      </c>
      <c r="I90" s="63">
        <f t="shared" si="12"/>
        <v>0</v>
      </c>
      <c r="J90" s="63">
        <f t="shared" si="12"/>
        <v>0</v>
      </c>
      <c r="K90" s="64">
        <f t="shared" si="13"/>
        <v>0</v>
      </c>
      <c r="L90" s="65"/>
      <c r="M90" s="66"/>
      <c r="N90" s="66"/>
    </row>
    <row r="91" spans="1:14" s="67" customFormat="1" ht="25.5">
      <c r="A91" s="58"/>
      <c r="B91" s="80" t="s">
        <v>249</v>
      </c>
      <c r="C91" s="57" t="s">
        <v>305</v>
      </c>
      <c r="D91" s="60">
        <v>2</v>
      </c>
      <c r="E91" s="61" t="s">
        <v>44</v>
      </c>
      <c r="F91" s="73"/>
      <c r="G91" s="73"/>
      <c r="H91" s="71">
        <f>SUM(F91:G91)*D91</f>
        <v>0</v>
      </c>
      <c r="I91" s="112">
        <f t="shared" si="12"/>
        <v>0</v>
      </c>
      <c r="J91" s="63">
        <f t="shared" si="12"/>
        <v>0</v>
      </c>
      <c r="K91" s="64">
        <f t="shared" si="13"/>
        <v>0</v>
      </c>
      <c r="L91" s="65"/>
      <c r="M91" s="66"/>
      <c r="N91" s="66"/>
    </row>
    <row r="92" spans="1:14" s="67" customFormat="1" ht="25.5">
      <c r="A92" s="58"/>
      <c r="B92" s="80" t="s">
        <v>250</v>
      </c>
      <c r="C92" s="57" t="s">
        <v>207</v>
      </c>
      <c r="D92" s="60">
        <v>3</v>
      </c>
      <c r="E92" s="61" t="s">
        <v>15</v>
      </c>
      <c r="F92" s="70"/>
      <c r="G92" s="70"/>
      <c r="H92" s="71">
        <f>SUM(F92,G92)*D92</f>
        <v>0</v>
      </c>
      <c r="I92" s="72">
        <f t="shared" si="12"/>
        <v>0</v>
      </c>
      <c r="J92" s="35">
        <f t="shared" si="12"/>
        <v>0</v>
      </c>
      <c r="K92" s="71">
        <f t="shared" si="13"/>
        <v>0</v>
      </c>
      <c r="L92" s="65"/>
      <c r="M92" s="66"/>
      <c r="N92" s="66"/>
    </row>
    <row r="93" spans="1:11" ht="25.5" customHeight="1">
      <c r="A93" s="123"/>
      <c r="B93" s="80" t="s">
        <v>251</v>
      </c>
      <c r="C93" s="78" t="s">
        <v>223</v>
      </c>
      <c r="D93" s="24">
        <v>3</v>
      </c>
      <c r="E93" s="113" t="s">
        <v>15</v>
      </c>
      <c r="F93" s="26"/>
      <c r="G93" s="26"/>
      <c r="H93" s="27">
        <f>SUM(F93,G93)*D93</f>
        <v>0</v>
      </c>
      <c r="I93" s="63">
        <f t="shared" si="12"/>
        <v>0</v>
      </c>
      <c r="J93" s="63">
        <f t="shared" si="12"/>
        <v>0</v>
      </c>
      <c r="K93" s="25">
        <f t="shared" si="13"/>
        <v>0</v>
      </c>
    </row>
    <row r="94" spans="1:14" s="67" customFormat="1" ht="12.75">
      <c r="A94" s="58"/>
      <c r="B94" s="80" t="s">
        <v>252</v>
      </c>
      <c r="C94" s="57" t="s">
        <v>180</v>
      </c>
      <c r="D94" s="110">
        <v>1</v>
      </c>
      <c r="E94" s="61" t="s">
        <v>15</v>
      </c>
      <c r="F94" s="70"/>
      <c r="G94" s="70"/>
      <c r="H94" s="71">
        <f>SUM(F94,G94)*D94</f>
        <v>0</v>
      </c>
      <c r="I94" s="72">
        <f>TRUNC(F94*(1+$K$4),2)</f>
        <v>0</v>
      </c>
      <c r="J94" s="35">
        <f>TRUNC(G94*(1+$K$4),2)</f>
        <v>0</v>
      </c>
      <c r="K94" s="71">
        <f t="shared" si="13"/>
        <v>0</v>
      </c>
      <c r="L94" s="65"/>
      <c r="M94" s="66"/>
      <c r="N94" s="66"/>
    </row>
    <row r="95" spans="1:14" s="67" customFormat="1" ht="12.75">
      <c r="A95" s="58"/>
      <c r="B95" s="80" t="s">
        <v>286</v>
      </c>
      <c r="C95" s="57" t="s">
        <v>592</v>
      </c>
      <c r="D95" s="110">
        <v>10</v>
      </c>
      <c r="E95" s="61" t="s">
        <v>15</v>
      </c>
      <c r="F95" s="70"/>
      <c r="G95" s="70"/>
      <c r="H95" s="71">
        <f>SUM(F95,G95)*D95</f>
        <v>0</v>
      </c>
      <c r="I95" s="72">
        <f>TRUNC(F95*(1+$K$4),2)</f>
        <v>0</v>
      </c>
      <c r="J95" s="35">
        <f>TRUNC(G95*(1+$K$4),2)</f>
        <v>0</v>
      </c>
      <c r="K95" s="71">
        <f>SUM(I95:J95)*D95</f>
        <v>0</v>
      </c>
      <c r="L95" s="65"/>
      <c r="M95" s="66"/>
      <c r="N95" s="66"/>
    </row>
    <row r="96" spans="1:14" s="148" customFormat="1" ht="12.75">
      <c r="A96" s="138"/>
      <c r="B96" s="139">
        <v>7</v>
      </c>
      <c r="C96" s="140" t="s">
        <v>123</v>
      </c>
      <c r="D96" s="160"/>
      <c r="E96" s="161"/>
      <c r="F96" s="143"/>
      <c r="G96" s="143"/>
      <c r="H96" s="144"/>
      <c r="I96" s="145"/>
      <c r="J96" s="143"/>
      <c r="K96" s="144"/>
      <c r="L96" s="146"/>
      <c r="M96" s="147"/>
      <c r="N96" s="147"/>
    </row>
    <row r="97" spans="1:20" s="1" customFormat="1" ht="38.25">
      <c r="A97" s="124"/>
      <c r="B97" s="80" t="s">
        <v>110</v>
      </c>
      <c r="C97" s="31" t="s">
        <v>602</v>
      </c>
      <c r="D97" s="60">
        <v>53</v>
      </c>
      <c r="E97" s="61" t="s">
        <v>15</v>
      </c>
      <c r="F97" s="70"/>
      <c r="G97" s="70"/>
      <c r="H97" s="120">
        <f>SUM(F97:G97)*D97</f>
        <v>0</v>
      </c>
      <c r="I97" s="72">
        <f aca="true" t="shared" si="14" ref="I97:J102">TRUNC(F97*(1+$K$4),2)</f>
        <v>0</v>
      </c>
      <c r="J97" s="35">
        <f t="shared" si="14"/>
        <v>0</v>
      </c>
      <c r="K97" s="71">
        <f aca="true" t="shared" si="15" ref="K97:K102">SUM(I97:J97)*D97</f>
        <v>0</v>
      </c>
      <c r="L97" s="65"/>
      <c r="M97" s="66"/>
      <c r="N97" s="67"/>
      <c r="O97" s="67"/>
      <c r="P97" s="67"/>
      <c r="Q97" s="67"/>
      <c r="R97" s="67"/>
      <c r="S97" s="67"/>
      <c r="T97" s="67"/>
    </row>
    <row r="98" spans="1:20" s="1" customFormat="1" ht="25.5">
      <c r="A98" s="124"/>
      <c r="B98" s="80" t="s">
        <v>111</v>
      </c>
      <c r="C98" s="57" t="s">
        <v>216</v>
      </c>
      <c r="D98" s="60">
        <v>53</v>
      </c>
      <c r="E98" s="61" t="s">
        <v>15</v>
      </c>
      <c r="F98" s="70"/>
      <c r="G98" s="70"/>
      <c r="H98" s="120">
        <f>SUM(F98:G98)*D98</f>
        <v>0</v>
      </c>
      <c r="I98" s="72">
        <f t="shared" si="14"/>
        <v>0</v>
      </c>
      <c r="J98" s="35">
        <f t="shared" si="14"/>
        <v>0</v>
      </c>
      <c r="K98" s="71">
        <f t="shared" si="15"/>
        <v>0</v>
      </c>
      <c r="L98" s="65"/>
      <c r="M98" s="66"/>
      <c r="N98" s="67"/>
      <c r="O98" s="67"/>
      <c r="P98" s="67"/>
      <c r="Q98" s="67"/>
      <c r="R98" s="67"/>
      <c r="S98" s="67"/>
      <c r="T98" s="67"/>
    </row>
    <row r="99" spans="1:20" s="1" customFormat="1" ht="25.5">
      <c r="A99" s="124"/>
      <c r="B99" s="80" t="s">
        <v>112</v>
      </c>
      <c r="C99" s="68" t="s">
        <v>210</v>
      </c>
      <c r="D99" s="60">
        <v>52</v>
      </c>
      <c r="E99" s="61" t="s">
        <v>15</v>
      </c>
      <c r="F99" s="70"/>
      <c r="G99" s="70"/>
      <c r="H99" s="71">
        <f>SUM(F99,G99)*D99</f>
        <v>0</v>
      </c>
      <c r="I99" s="72">
        <f t="shared" si="14"/>
        <v>0</v>
      </c>
      <c r="J99" s="35">
        <f t="shared" si="14"/>
        <v>0</v>
      </c>
      <c r="K99" s="71">
        <f t="shared" si="15"/>
        <v>0</v>
      </c>
      <c r="L99" s="65"/>
      <c r="M99" s="66"/>
      <c r="N99" s="67"/>
      <c r="O99" s="67"/>
      <c r="P99" s="67"/>
      <c r="Q99" s="67"/>
      <c r="R99" s="67"/>
      <c r="S99" s="67"/>
      <c r="T99" s="67"/>
    </row>
    <row r="100" spans="1:20" s="1" customFormat="1" ht="25.5">
      <c r="A100" s="124"/>
      <c r="B100" s="80" t="s">
        <v>113</v>
      </c>
      <c r="C100" s="68" t="s">
        <v>221</v>
      </c>
      <c r="D100" s="60">
        <v>11</v>
      </c>
      <c r="E100" s="61" t="s">
        <v>15</v>
      </c>
      <c r="F100" s="70"/>
      <c r="G100" s="70"/>
      <c r="H100" s="71">
        <f>SUM(F100,G100)*D100</f>
        <v>0</v>
      </c>
      <c r="I100" s="72">
        <f>TRUNC(F100*(1+$K$4),2)</f>
        <v>0</v>
      </c>
      <c r="J100" s="35">
        <f>TRUNC(G100*(1+$K$4),2)</f>
        <v>0</v>
      </c>
      <c r="K100" s="71">
        <f t="shared" si="15"/>
        <v>0</v>
      </c>
      <c r="L100" s="65"/>
      <c r="M100" s="66"/>
      <c r="N100" s="67"/>
      <c r="O100" s="67"/>
      <c r="P100" s="67"/>
      <c r="Q100" s="67"/>
      <c r="R100" s="67"/>
      <c r="S100" s="67"/>
      <c r="T100" s="67"/>
    </row>
    <row r="101" spans="1:20" s="1" customFormat="1" ht="12.75">
      <c r="A101" s="124"/>
      <c r="B101" s="80" t="s">
        <v>289</v>
      </c>
      <c r="C101" s="68" t="s">
        <v>220</v>
      </c>
      <c r="D101" s="60">
        <v>1</v>
      </c>
      <c r="E101" s="108" t="s">
        <v>118</v>
      </c>
      <c r="F101" s="70"/>
      <c r="G101" s="70"/>
      <c r="H101" s="71">
        <f>SUM(F101,G101)*D101</f>
        <v>0</v>
      </c>
      <c r="I101" s="72">
        <f t="shared" si="14"/>
        <v>0</v>
      </c>
      <c r="J101" s="35">
        <f t="shared" si="14"/>
        <v>0</v>
      </c>
      <c r="K101" s="71">
        <f t="shared" si="15"/>
        <v>0</v>
      </c>
      <c r="L101" s="65"/>
      <c r="M101" s="66"/>
      <c r="N101" s="67"/>
      <c r="O101" s="67"/>
      <c r="P101" s="67"/>
      <c r="Q101" s="67"/>
      <c r="R101" s="67"/>
      <c r="S101" s="67"/>
      <c r="T101" s="67"/>
    </row>
    <row r="102" spans="1:20" s="1" customFormat="1" ht="38.25">
      <c r="A102" s="124"/>
      <c r="B102" s="80" t="s">
        <v>290</v>
      </c>
      <c r="C102" s="57" t="s">
        <v>599</v>
      </c>
      <c r="D102" s="60">
        <v>1</v>
      </c>
      <c r="E102" s="108" t="s">
        <v>118</v>
      </c>
      <c r="F102" s="70"/>
      <c r="G102" s="70"/>
      <c r="H102" s="71">
        <f>SUM(F102,G102)*D102</f>
        <v>0</v>
      </c>
      <c r="I102" s="72">
        <f t="shared" si="14"/>
        <v>0</v>
      </c>
      <c r="J102" s="35">
        <f t="shared" si="14"/>
        <v>0</v>
      </c>
      <c r="K102" s="71">
        <f t="shared" si="15"/>
        <v>0</v>
      </c>
      <c r="L102" s="65"/>
      <c r="M102" s="66"/>
      <c r="N102" s="67"/>
      <c r="O102" s="67"/>
      <c r="P102" s="67"/>
      <c r="Q102" s="67"/>
      <c r="R102" s="67"/>
      <c r="S102" s="67"/>
      <c r="T102" s="67"/>
    </row>
    <row r="103" spans="1:20" s="1" customFormat="1" ht="12.75">
      <c r="A103" s="124"/>
      <c r="B103" s="111" t="s">
        <v>342</v>
      </c>
      <c r="C103" s="82" t="s">
        <v>214</v>
      </c>
      <c r="D103" s="60"/>
      <c r="E103" s="61"/>
      <c r="F103" s="73"/>
      <c r="G103" s="73"/>
      <c r="H103" s="74"/>
      <c r="I103" s="75"/>
      <c r="J103" s="76"/>
      <c r="K103" s="74"/>
      <c r="L103" s="65"/>
      <c r="M103" s="66"/>
      <c r="N103" s="67"/>
      <c r="O103" s="67"/>
      <c r="P103" s="67"/>
      <c r="Q103" s="67"/>
      <c r="R103" s="67"/>
      <c r="S103" s="67"/>
      <c r="T103" s="67"/>
    </row>
    <row r="104" spans="1:20" s="1" customFormat="1" ht="12.75">
      <c r="A104" s="124"/>
      <c r="B104" s="111" t="s">
        <v>343</v>
      </c>
      <c r="C104" s="68" t="s">
        <v>304</v>
      </c>
      <c r="D104" s="60">
        <v>5</v>
      </c>
      <c r="E104" s="108" t="s">
        <v>118</v>
      </c>
      <c r="F104" s="73"/>
      <c r="G104" s="73"/>
      <c r="H104" s="71">
        <f>SUM(F104,G104)*D104</f>
        <v>0</v>
      </c>
      <c r="I104" s="72">
        <f aca="true" t="shared" si="16" ref="I104:J106">TRUNC(F104*(1+$K$4),2)</f>
        <v>0</v>
      </c>
      <c r="J104" s="35">
        <f t="shared" si="16"/>
        <v>0</v>
      </c>
      <c r="K104" s="71">
        <f>SUM(I104:J104)*D104</f>
        <v>0</v>
      </c>
      <c r="L104" s="65"/>
      <c r="M104" s="66"/>
      <c r="N104" s="67"/>
      <c r="O104" s="67"/>
      <c r="P104" s="67"/>
      <c r="Q104" s="67"/>
      <c r="R104" s="67"/>
      <c r="S104" s="67"/>
      <c r="T104" s="67"/>
    </row>
    <row r="105" spans="1:20" s="1" customFormat="1" ht="12.75">
      <c r="A105" s="124"/>
      <c r="B105" s="111" t="s">
        <v>344</v>
      </c>
      <c r="C105" s="68" t="s">
        <v>325</v>
      </c>
      <c r="D105" s="60">
        <v>7</v>
      </c>
      <c r="E105" s="61" t="s">
        <v>15</v>
      </c>
      <c r="F105" s="73"/>
      <c r="G105" s="73"/>
      <c r="H105" s="71">
        <f>SUM(F105,G105)*D105</f>
        <v>0</v>
      </c>
      <c r="I105" s="72">
        <f t="shared" si="16"/>
        <v>0</v>
      </c>
      <c r="J105" s="35">
        <f t="shared" si="16"/>
        <v>0</v>
      </c>
      <c r="K105" s="71">
        <f>SUM(I105:J105)*D105</f>
        <v>0</v>
      </c>
      <c r="L105" s="65"/>
      <c r="M105" s="66"/>
      <c r="N105" s="67"/>
      <c r="O105" s="67"/>
      <c r="P105" s="67"/>
      <c r="Q105" s="67"/>
      <c r="R105" s="67"/>
      <c r="S105" s="67"/>
      <c r="T105" s="67"/>
    </row>
    <row r="106" spans="1:20" s="1" customFormat="1" ht="38.25">
      <c r="A106" s="219"/>
      <c r="B106" s="111" t="s">
        <v>345</v>
      </c>
      <c r="C106" s="243" t="s">
        <v>326</v>
      </c>
      <c r="D106" s="220">
        <v>2</v>
      </c>
      <c r="E106" s="221" t="s">
        <v>15</v>
      </c>
      <c r="F106" s="26"/>
      <c r="G106" s="26"/>
      <c r="H106" s="62">
        <f>SUM(F106:G106)*D106</f>
        <v>0</v>
      </c>
      <c r="I106" s="63">
        <f t="shared" si="16"/>
        <v>0</v>
      </c>
      <c r="J106" s="63">
        <f t="shared" si="16"/>
        <v>0</v>
      </c>
      <c r="K106" s="71">
        <f>SUM(I106:J106)*D106</f>
        <v>0</v>
      </c>
      <c r="L106" s="65"/>
      <c r="M106" s="66"/>
      <c r="N106" s="67"/>
      <c r="O106" s="67"/>
      <c r="P106" s="67"/>
      <c r="Q106" s="67"/>
      <c r="R106" s="67"/>
      <c r="S106" s="67"/>
      <c r="T106" s="67"/>
    </row>
    <row r="107" spans="1:14" s="148" customFormat="1" ht="12.75">
      <c r="A107" s="138"/>
      <c r="B107" s="139">
        <v>8</v>
      </c>
      <c r="C107" s="140" t="s">
        <v>190</v>
      </c>
      <c r="D107" s="141"/>
      <c r="E107" s="142"/>
      <c r="F107" s="143"/>
      <c r="G107" s="143"/>
      <c r="H107" s="144"/>
      <c r="I107" s="145"/>
      <c r="J107" s="143"/>
      <c r="K107" s="144"/>
      <c r="L107" s="146"/>
      <c r="M107" s="147"/>
      <c r="N107" s="147"/>
    </row>
    <row r="108" spans="1:14" s="67" customFormat="1" ht="12.75">
      <c r="A108" s="58"/>
      <c r="B108" s="87" t="s">
        <v>114</v>
      </c>
      <c r="C108" s="52" t="s">
        <v>168</v>
      </c>
      <c r="D108" s="114"/>
      <c r="E108" s="61"/>
      <c r="F108" s="43"/>
      <c r="G108" s="43"/>
      <c r="H108" s="125"/>
      <c r="I108" s="43"/>
      <c r="J108" s="76"/>
      <c r="K108" s="88"/>
      <c r="L108" s="65"/>
      <c r="M108" s="66"/>
      <c r="N108" s="66"/>
    </row>
    <row r="109" spans="1:11" ht="25.5">
      <c r="A109" s="34"/>
      <c r="B109" s="54" t="s">
        <v>253</v>
      </c>
      <c r="C109" s="30" t="s">
        <v>593</v>
      </c>
      <c r="D109" s="117">
        <v>15</v>
      </c>
      <c r="E109" s="33" t="s">
        <v>15</v>
      </c>
      <c r="F109" s="26"/>
      <c r="G109" s="26"/>
      <c r="H109" s="27">
        <f>SUM(F109,G109)*D109</f>
        <v>0</v>
      </c>
      <c r="I109" s="63">
        <f aca="true" t="shared" si="17" ref="I109:J112">TRUNC(F109*(1+$K$4),2)</f>
        <v>0</v>
      </c>
      <c r="J109" s="63">
        <f t="shared" si="17"/>
        <v>0</v>
      </c>
      <c r="K109" s="25">
        <f>SUM(I109:J109)*D109</f>
        <v>0</v>
      </c>
    </row>
    <row r="110" spans="1:11" ht="12.75">
      <c r="A110" s="118"/>
      <c r="B110" s="54" t="s">
        <v>254</v>
      </c>
      <c r="C110" s="30" t="s">
        <v>162</v>
      </c>
      <c r="D110" s="60">
        <v>15</v>
      </c>
      <c r="E110" s="33" t="s">
        <v>15</v>
      </c>
      <c r="F110" s="70"/>
      <c r="G110" s="70"/>
      <c r="H110" s="94">
        <f>SUM(F110,G110)*D110</f>
        <v>0</v>
      </c>
      <c r="I110" s="63">
        <f t="shared" si="17"/>
        <v>0</v>
      </c>
      <c r="J110" s="63">
        <f t="shared" si="17"/>
        <v>0</v>
      </c>
      <c r="K110" s="104">
        <f>SUM(I110:J110)*D110</f>
        <v>0</v>
      </c>
    </row>
    <row r="111" spans="1:256" s="67" customFormat="1" ht="12.75">
      <c r="A111" s="58"/>
      <c r="B111" s="54" t="s">
        <v>255</v>
      </c>
      <c r="C111" s="241" t="s">
        <v>594</v>
      </c>
      <c r="D111" s="121">
        <v>30</v>
      </c>
      <c r="E111" s="77" t="s">
        <v>15</v>
      </c>
      <c r="F111" s="26"/>
      <c r="G111" s="26"/>
      <c r="H111" s="62">
        <f>SUM(F111,G111)*D111</f>
        <v>0</v>
      </c>
      <c r="I111" s="215">
        <f t="shared" si="17"/>
        <v>0</v>
      </c>
      <c r="J111" s="215">
        <f t="shared" si="17"/>
        <v>0</v>
      </c>
      <c r="K111" s="242">
        <f>SUM(I111:J111)*D111</f>
        <v>0</v>
      </c>
      <c r="L111" s="105"/>
      <c r="M111" s="44"/>
      <c r="N111" s="105"/>
      <c r="O111" s="105"/>
      <c r="P111" s="105"/>
      <c r="Q111" s="105"/>
      <c r="R111" s="105"/>
      <c r="S111" s="105"/>
      <c r="T111" s="105"/>
      <c r="U111" s="105"/>
      <c r="V111" s="105"/>
      <c r="W111" s="105"/>
      <c r="X111" s="105"/>
      <c r="Y111" s="105"/>
      <c r="Z111" s="105"/>
      <c r="AA111" s="105"/>
      <c r="AB111" s="105"/>
      <c r="AC111" s="105"/>
      <c r="AD111" s="105"/>
      <c r="AE111" s="105"/>
      <c r="AF111" s="105"/>
      <c r="AG111" s="105"/>
      <c r="AH111" s="105"/>
      <c r="AI111" s="105"/>
      <c r="AJ111" s="105"/>
      <c r="AK111" s="105"/>
      <c r="AL111" s="105"/>
      <c r="AM111" s="105"/>
      <c r="AN111" s="105"/>
      <c r="AO111" s="105"/>
      <c r="AP111" s="105"/>
      <c r="AQ111" s="105"/>
      <c r="AR111" s="105"/>
      <c r="AS111" s="105"/>
      <c r="AT111" s="105"/>
      <c r="AU111" s="105"/>
      <c r="AV111" s="105"/>
      <c r="AW111" s="105"/>
      <c r="AX111" s="105"/>
      <c r="AY111" s="105"/>
      <c r="AZ111" s="105"/>
      <c r="BA111" s="105"/>
      <c r="BB111" s="105"/>
      <c r="BC111" s="105"/>
      <c r="BD111" s="105"/>
      <c r="BE111" s="105"/>
      <c r="BF111" s="105"/>
      <c r="BG111" s="105"/>
      <c r="BH111" s="105"/>
      <c r="BI111" s="105"/>
      <c r="BJ111" s="105"/>
      <c r="BK111" s="105"/>
      <c r="BL111" s="105"/>
      <c r="BM111" s="105"/>
      <c r="BN111" s="105"/>
      <c r="BO111" s="105"/>
      <c r="BP111" s="105"/>
      <c r="BQ111" s="105"/>
      <c r="BR111" s="105"/>
      <c r="BS111" s="105"/>
      <c r="BT111" s="105"/>
      <c r="BU111" s="105"/>
      <c r="BV111" s="105"/>
      <c r="BW111" s="105"/>
      <c r="BX111" s="105"/>
      <c r="BY111" s="105"/>
      <c r="BZ111" s="105"/>
      <c r="CA111" s="105"/>
      <c r="CB111" s="105"/>
      <c r="CC111" s="105"/>
      <c r="CD111" s="105"/>
      <c r="CE111" s="105"/>
      <c r="CF111" s="105"/>
      <c r="CG111" s="105"/>
      <c r="CH111" s="105"/>
      <c r="CI111" s="105"/>
      <c r="CJ111" s="105"/>
      <c r="CK111" s="105"/>
      <c r="CL111" s="105"/>
      <c r="CM111" s="105"/>
      <c r="CN111" s="105"/>
      <c r="CO111" s="105"/>
      <c r="CP111" s="105"/>
      <c r="CQ111" s="105"/>
      <c r="CR111" s="105"/>
      <c r="CS111" s="105"/>
      <c r="CT111" s="105"/>
      <c r="CU111" s="105"/>
      <c r="CV111" s="105"/>
      <c r="CW111" s="105"/>
      <c r="CX111" s="105"/>
      <c r="CY111" s="105"/>
      <c r="CZ111" s="105"/>
      <c r="DA111" s="105"/>
      <c r="DB111" s="105"/>
      <c r="DC111" s="105"/>
      <c r="DD111" s="105"/>
      <c r="DE111" s="105"/>
      <c r="DF111" s="105"/>
      <c r="DG111" s="105"/>
      <c r="DH111" s="105"/>
      <c r="DI111" s="105"/>
      <c r="DJ111" s="105"/>
      <c r="DK111" s="105"/>
      <c r="DL111" s="105"/>
      <c r="DM111" s="105"/>
      <c r="DN111" s="105"/>
      <c r="DO111" s="105"/>
      <c r="DP111" s="105"/>
      <c r="DQ111" s="105"/>
      <c r="DR111" s="105"/>
      <c r="DS111" s="105"/>
      <c r="DT111" s="105"/>
      <c r="DU111" s="105"/>
      <c r="DV111" s="105"/>
      <c r="DW111" s="105"/>
      <c r="DX111" s="105"/>
      <c r="DY111" s="105"/>
      <c r="DZ111" s="105"/>
      <c r="EA111" s="105"/>
      <c r="EB111" s="105"/>
      <c r="EC111" s="105"/>
      <c r="ED111" s="105"/>
      <c r="EE111" s="105"/>
      <c r="EF111" s="105"/>
      <c r="EG111" s="105"/>
      <c r="EH111" s="105"/>
      <c r="EI111" s="105"/>
      <c r="EJ111" s="105"/>
      <c r="EK111" s="105"/>
      <c r="EL111" s="105"/>
      <c r="EM111" s="105"/>
      <c r="EN111" s="105"/>
      <c r="EO111" s="105"/>
      <c r="EP111" s="105"/>
      <c r="EQ111" s="105"/>
      <c r="ER111" s="105"/>
      <c r="ES111" s="105"/>
      <c r="ET111" s="105"/>
      <c r="EU111" s="105"/>
      <c r="EV111" s="105"/>
      <c r="EW111" s="105"/>
      <c r="EX111" s="105"/>
      <c r="EY111" s="105"/>
      <c r="EZ111" s="105"/>
      <c r="FA111" s="105"/>
      <c r="FB111" s="105"/>
      <c r="FC111" s="105"/>
      <c r="FD111" s="105"/>
      <c r="FE111" s="105"/>
      <c r="FF111" s="105"/>
      <c r="FG111" s="105"/>
      <c r="FH111" s="105"/>
      <c r="FI111" s="105"/>
      <c r="FJ111" s="105"/>
      <c r="FK111" s="105"/>
      <c r="FL111" s="105"/>
      <c r="FM111" s="105"/>
      <c r="FN111" s="105"/>
      <c r="FO111" s="105"/>
      <c r="FP111" s="105"/>
      <c r="FQ111" s="105"/>
      <c r="FR111" s="105"/>
      <c r="FS111" s="105"/>
      <c r="FT111" s="105"/>
      <c r="FU111" s="105"/>
      <c r="FV111" s="105"/>
      <c r="FW111" s="105"/>
      <c r="FX111" s="105"/>
      <c r="FY111" s="105"/>
      <c r="FZ111" s="105"/>
      <c r="GA111" s="105"/>
      <c r="GB111" s="105"/>
      <c r="GC111" s="105"/>
      <c r="GD111" s="105"/>
      <c r="GE111" s="105"/>
      <c r="GF111" s="105"/>
      <c r="GG111" s="105"/>
      <c r="GH111" s="105"/>
      <c r="GI111" s="105"/>
      <c r="GJ111" s="105"/>
      <c r="GK111" s="105"/>
      <c r="GL111" s="105"/>
      <c r="GM111" s="105"/>
      <c r="GN111" s="105"/>
      <c r="GO111" s="105"/>
      <c r="GP111" s="105"/>
      <c r="GQ111" s="105"/>
      <c r="GR111" s="105"/>
      <c r="GS111" s="105"/>
      <c r="GT111" s="105"/>
      <c r="GU111" s="105"/>
      <c r="GV111" s="105"/>
      <c r="GW111" s="105"/>
      <c r="GX111" s="105"/>
      <c r="GY111" s="105"/>
      <c r="GZ111" s="105"/>
      <c r="HA111" s="105"/>
      <c r="HB111" s="105"/>
      <c r="HC111" s="105"/>
      <c r="HD111" s="105"/>
      <c r="HE111" s="105"/>
      <c r="HF111" s="105"/>
      <c r="HG111" s="105"/>
      <c r="HH111" s="105"/>
      <c r="HI111" s="105"/>
      <c r="HJ111" s="105"/>
      <c r="HK111" s="105"/>
      <c r="HL111" s="105"/>
      <c r="HM111" s="105"/>
      <c r="HN111" s="105"/>
      <c r="HO111" s="105"/>
      <c r="HP111" s="105"/>
      <c r="HQ111" s="105"/>
      <c r="HR111" s="105"/>
      <c r="HS111" s="105"/>
      <c r="HT111" s="105"/>
      <c r="HU111" s="105"/>
      <c r="HV111" s="105"/>
      <c r="HW111" s="105"/>
      <c r="HX111" s="105"/>
      <c r="HY111" s="105"/>
      <c r="HZ111" s="105"/>
      <c r="IA111" s="105"/>
      <c r="IB111" s="105"/>
      <c r="IC111" s="105"/>
      <c r="ID111" s="105"/>
      <c r="IE111" s="105"/>
      <c r="IF111" s="105"/>
      <c r="IG111" s="105"/>
      <c r="IH111" s="105"/>
      <c r="II111" s="105"/>
      <c r="IJ111" s="105"/>
      <c r="IK111" s="105"/>
      <c r="IL111" s="105"/>
      <c r="IM111" s="105"/>
      <c r="IN111" s="105"/>
      <c r="IO111" s="105"/>
      <c r="IP111" s="105"/>
      <c r="IQ111" s="105"/>
      <c r="IR111" s="105"/>
      <c r="IS111" s="105"/>
      <c r="IT111" s="105"/>
      <c r="IU111" s="105"/>
      <c r="IV111" s="105"/>
    </row>
    <row r="112" spans="1:20" ht="12.75">
      <c r="A112" s="115"/>
      <c r="B112" s="54" t="s">
        <v>256</v>
      </c>
      <c r="C112" s="68" t="s">
        <v>597</v>
      </c>
      <c r="D112" s="60">
        <v>200</v>
      </c>
      <c r="E112" s="33" t="s">
        <v>15</v>
      </c>
      <c r="F112" s="70"/>
      <c r="G112" s="70"/>
      <c r="H112" s="94">
        <f>SUM(F112,G112)*D112</f>
        <v>0</v>
      </c>
      <c r="I112" s="63">
        <f t="shared" si="17"/>
        <v>0</v>
      </c>
      <c r="J112" s="63">
        <f t="shared" si="17"/>
        <v>0</v>
      </c>
      <c r="K112" s="104">
        <f>SUM(I112:J112)*D112</f>
        <v>0</v>
      </c>
      <c r="L112" s="65"/>
      <c r="N112" s="86"/>
      <c r="O112" s="86"/>
      <c r="P112" s="86"/>
      <c r="Q112" s="86"/>
      <c r="R112" s="86"/>
      <c r="S112" s="86"/>
      <c r="T112" s="86"/>
    </row>
    <row r="113" spans="1:14" s="67" customFormat="1" ht="12.75">
      <c r="A113" s="58"/>
      <c r="B113" s="87" t="s">
        <v>115</v>
      </c>
      <c r="C113" s="52" t="s">
        <v>167</v>
      </c>
      <c r="D113" s="114"/>
      <c r="E113" s="61"/>
      <c r="F113" s="43"/>
      <c r="G113" s="43"/>
      <c r="H113" s="125"/>
      <c r="I113" s="43"/>
      <c r="J113" s="76"/>
      <c r="K113" s="88"/>
      <c r="L113" s="65"/>
      <c r="M113" s="66"/>
      <c r="N113" s="66"/>
    </row>
    <row r="114" spans="1:256" s="67" customFormat="1" ht="12.75">
      <c r="A114" s="58"/>
      <c r="B114" s="240" t="s">
        <v>257</v>
      </c>
      <c r="C114" s="241" t="s">
        <v>594</v>
      </c>
      <c r="D114" s="121">
        <v>30</v>
      </c>
      <c r="E114" s="77" t="s">
        <v>15</v>
      </c>
      <c r="F114" s="26"/>
      <c r="G114" s="26"/>
      <c r="H114" s="62">
        <f>SUM(F114,G114)*D114</f>
        <v>0</v>
      </c>
      <c r="I114" s="215">
        <f>TRUNC(F114*(1+$K$4),2)</f>
        <v>0</v>
      </c>
      <c r="J114" s="215">
        <f>TRUNC(G114*(1+$K$4),2)</f>
        <v>0</v>
      </c>
      <c r="K114" s="242">
        <f>SUM(I114:J114)*D114</f>
        <v>0</v>
      </c>
      <c r="L114" s="105"/>
      <c r="M114" s="44"/>
      <c r="N114" s="105"/>
      <c r="O114" s="105"/>
      <c r="P114" s="105"/>
      <c r="Q114" s="105"/>
      <c r="R114" s="105"/>
      <c r="S114" s="105"/>
      <c r="T114" s="105"/>
      <c r="U114" s="105"/>
      <c r="V114" s="105"/>
      <c r="W114" s="105"/>
      <c r="X114" s="105"/>
      <c r="Y114" s="105"/>
      <c r="Z114" s="105"/>
      <c r="AA114" s="105"/>
      <c r="AB114" s="105"/>
      <c r="AC114" s="105"/>
      <c r="AD114" s="105"/>
      <c r="AE114" s="105"/>
      <c r="AF114" s="105"/>
      <c r="AG114" s="105"/>
      <c r="AH114" s="105"/>
      <c r="AI114" s="105"/>
      <c r="AJ114" s="105"/>
      <c r="AK114" s="105"/>
      <c r="AL114" s="105"/>
      <c r="AM114" s="105"/>
      <c r="AN114" s="105"/>
      <c r="AO114" s="105"/>
      <c r="AP114" s="105"/>
      <c r="AQ114" s="105"/>
      <c r="AR114" s="105"/>
      <c r="AS114" s="105"/>
      <c r="AT114" s="105"/>
      <c r="AU114" s="105"/>
      <c r="AV114" s="105"/>
      <c r="AW114" s="105"/>
      <c r="AX114" s="105"/>
      <c r="AY114" s="105"/>
      <c r="AZ114" s="105"/>
      <c r="BA114" s="105"/>
      <c r="BB114" s="105"/>
      <c r="BC114" s="105"/>
      <c r="BD114" s="105"/>
      <c r="BE114" s="105"/>
      <c r="BF114" s="105"/>
      <c r="BG114" s="105"/>
      <c r="BH114" s="105"/>
      <c r="BI114" s="105"/>
      <c r="BJ114" s="105"/>
      <c r="BK114" s="105"/>
      <c r="BL114" s="105"/>
      <c r="BM114" s="105"/>
      <c r="BN114" s="105"/>
      <c r="BO114" s="105"/>
      <c r="BP114" s="105"/>
      <c r="BQ114" s="105"/>
      <c r="BR114" s="105"/>
      <c r="BS114" s="105"/>
      <c r="BT114" s="105"/>
      <c r="BU114" s="105"/>
      <c r="BV114" s="105"/>
      <c r="BW114" s="105"/>
      <c r="BX114" s="105"/>
      <c r="BY114" s="105"/>
      <c r="BZ114" s="105"/>
      <c r="CA114" s="105"/>
      <c r="CB114" s="105"/>
      <c r="CC114" s="105"/>
      <c r="CD114" s="105"/>
      <c r="CE114" s="105"/>
      <c r="CF114" s="105"/>
      <c r="CG114" s="105"/>
      <c r="CH114" s="105"/>
      <c r="CI114" s="105"/>
      <c r="CJ114" s="105"/>
      <c r="CK114" s="105"/>
      <c r="CL114" s="105"/>
      <c r="CM114" s="105"/>
      <c r="CN114" s="105"/>
      <c r="CO114" s="105"/>
      <c r="CP114" s="105"/>
      <c r="CQ114" s="105"/>
      <c r="CR114" s="105"/>
      <c r="CS114" s="105"/>
      <c r="CT114" s="105"/>
      <c r="CU114" s="105"/>
      <c r="CV114" s="105"/>
      <c r="CW114" s="105"/>
      <c r="CX114" s="105"/>
      <c r="CY114" s="105"/>
      <c r="CZ114" s="105"/>
      <c r="DA114" s="105"/>
      <c r="DB114" s="105"/>
      <c r="DC114" s="105"/>
      <c r="DD114" s="105"/>
      <c r="DE114" s="105"/>
      <c r="DF114" s="105"/>
      <c r="DG114" s="105"/>
      <c r="DH114" s="105"/>
      <c r="DI114" s="105"/>
      <c r="DJ114" s="105"/>
      <c r="DK114" s="105"/>
      <c r="DL114" s="105"/>
      <c r="DM114" s="105"/>
      <c r="DN114" s="105"/>
      <c r="DO114" s="105"/>
      <c r="DP114" s="105"/>
      <c r="DQ114" s="105"/>
      <c r="DR114" s="105"/>
      <c r="DS114" s="105"/>
      <c r="DT114" s="105"/>
      <c r="DU114" s="105"/>
      <c r="DV114" s="105"/>
      <c r="DW114" s="105"/>
      <c r="DX114" s="105"/>
      <c r="DY114" s="105"/>
      <c r="DZ114" s="105"/>
      <c r="EA114" s="105"/>
      <c r="EB114" s="105"/>
      <c r="EC114" s="105"/>
      <c r="ED114" s="105"/>
      <c r="EE114" s="105"/>
      <c r="EF114" s="105"/>
      <c r="EG114" s="105"/>
      <c r="EH114" s="105"/>
      <c r="EI114" s="105"/>
      <c r="EJ114" s="105"/>
      <c r="EK114" s="105"/>
      <c r="EL114" s="105"/>
      <c r="EM114" s="105"/>
      <c r="EN114" s="105"/>
      <c r="EO114" s="105"/>
      <c r="EP114" s="105"/>
      <c r="EQ114" s="105"/>
      <c r="ER114" s="105"/>
      <c r="ES114" s="105"/>
      <c r="ET114" s="105"/>
      <c r="EU114" s="105"/>
      <c r="EV114" s="105"/>
      <c r="EW114" s="105"/>
      <c r="EX114" s="105"/>
      <c r="EY114" s="105"/>
      <c r="EZ114" s="105"/>
      <c r="FA114" s="105"/>
      <c r="FB114" s="105"/>
      <c r="FC114" s="105"/>
      <c r="FD114" s="105"/>
      <c r="FE114" s="105"/>
      <c r="FF114" s="105"/>
      <c r="FG114" s="105"/>
      <c r="FH114" s="105"/>
      <c r="FI114" s="105"/>
      <c r="FJ114" s="105"/>
      <c r="FK114" s="105"/>
      <c r="FL114" s="105"/>
      <c r="FM114" s="105"/>
      <c r="FN114" s="105"/>
      <c r="FO114" s="105"/>
      <c r="FP114" s="105"/>
      <c r="FQ114" s="105"/>
      <c r="FR114" s="105"/>
      <c r="FS114" s="105"/>
      <c r="FT114" s="105"/>
      <c r="FU114" s="105"/>
      <c r="FV114" s="105"/>
      <c r="FW114" s="105"/>
      <c r="FX114" s="105"/>
      <c r="FY114" s="105"/>
      <c r="FZ114" s="105"/>
      <c r="GA114" s="105"/>
      <c r="GB114" s="105"/>
      <c r="GC114" s="105"/>
      <c r="GD114" s="105"/>
      <c r="GE114" s="105"/>
      <c r="GF114" s="105"/>
      <c r="GG114" s="105"/>
      <c r="GH114" s="105"/>
      <c r="GI114" s="105"/>
      <c r="GJ114" s="105"/>
      <c r="GK114" s="105"/>
      <c r="GL114" s="105"/>
      <c r="GM114" s="105"/>
      <c r="GN114" s="105"/>
      <c r="GO114" s="105"/>
      <c r="GP114" s="105"/>
      <c r="GQ114" s="105"/>
      <c r="GR114" s="105"/>
      <c r="GS114" s="105"/>
      <c r="GT114" s="105"/>
      <c r="GU114" s="105"/>
      <c r="GV114" s="105"/>
      <c r="GW114" s="105"/>
      <c r="GX114" s="105"/>
      <c r="GY114" s="105"/>
      <c r="GZ114" s="105"/>
      <c r="HA114" s="105"/>
      <c r="HB114" s="105"/>
      <c r="HC114" s="105"/>
      <c r="HD114" s="105"/>
      <c r="HE114" s="105"/>
      <c r="HF114" s="105"/>
      <c r="HG114" s="105"/>
      <c r="HH114" s="105"/>
      <c r="HI114" s="105"/>
      <c r="HJ114" s="105"/>
      <c r="HK114" s="105"/>
      <c r="HL114" s="105"/>
      <c r="HM114" s="105"/>
      <c r="HN114" s="105"/>
      <c r="HO114" s="105"/>
      <c r="HP114" s="105"/>
      <c r="HQ114" s="105"/>
      <c r="HR114" s="105"/>
      <c r="HS114" s="105"/>
      <c r="HT114" s="105"/>
      <c r="HU114" s="105"/>
      <c r="HV114" s="105"/>
      <c r="HW114" s="105"/>
      <c r="HX114" s="105"/>
      <c r="HY114" s="105"/>
      <c r="HZ114" s="105"/>
      <c r="IA114" s="105"/>
      <c r="IB114" s="105"/>
      <c r="IC114" s="105"/>
      <c r="ID114" s="105"/>
      <c r="IE114" s="105"/>
      <c r="IF114" s="105"/>
      <c r="IG114" s="105"/>
      <c r="IH114" s="105"/>
      <c r="II114" s="105"/>
      <c r="IJ114" s="105"/>
      <c r="IK114" s="105"/>
      <c r="IL114" s="105"/>
      <c r="IM114" s="105"/>
      <c r="IN114" s="105"/>
      <c r="IO114" s="105"/>
      <c r="IP114" s="105"/>
      <c r="IQ114" s="105"/>
      <c r="IR114" s="105"/>
      <c r="IS114" s="105"/>
      <c r="IT114" s="105"/>
      <c r="IU114" s="105"/>
      <c r="IV114" s="105"/>
    </row>
    <row r="115" spans="1:20" ht="12.75">
      <c r="A115" s="115"/>
      <c r="B115" s="240" t="s">
        <v>258</v>
      </c>
      <c r="C115" s="68" t="s">
        <v>222</v>
      </c>
      <c r="D115" s="60">
        <v>500</v>
      </c>
      <c r="E115" s="33" t="s">
        <v>15</v>
      </c>
      <c r="F115" s="70"/>
      <c r="G115" s="70"/>
      <c r="H115" s="94">
        <f>SUM(F115,G115)*D115</f>
        <v>0</v>
      </c>
      <c r="I115" s="63">
        <f>TRUNC(F115*(1+$K$4),2)</f>
        <v>0</v>
      </c>
      <c r="J115" s="63">
        <f>TRUNC(G115*(1+$K$4),2)</f>
        <v>0</v>
      </c>
      <c r="K115" s="104">
        <f>SUM(I115:J115)*D115</f>
        <v>0</v>
      </c>
      <c r="L115" s="65"/>
      <c r="N115" s="86"/>
      <c r="O115" s="86"/>
      <c r="P115" s="86"/>
      <c r="Q115" s="86"/>
      <c r="R115" s="86"/>
      <c r="S115" s="86"/>
      <c r="T115" s="86"/>
    </row>
    <row r="116" spans="1:14" s="67" customFormat="1" ht="12.75">
      <c r="A116" s="58"/>
      <c r="B116" s="87" t="s">
        <v>346</v>
      </c>
      <c r="C116" s="52" t="s">
        <v>309</v>
      </c>
      <c r="D116" s="114"/>
      <c r="E116" s="61"/>
      <c r="F116" s="43"/>
      <c r="G116" s="43"/>
      <c r="H116" s="125"/>
      <c r="I116" s="43"/>
      <c r="J116" s="76"/>
      <c r="K116" s="88"/>
      <c r="L116" s="65"/>
      <c r="M116" s="66"/>
      <c r="N116" s="66"/>
    </row>
    <row r="117" spans="1:14" s="67" customFormat="1" ht="12.75">
      <c r="A117" s="58"/>
      <c r="B117" s="59" t="s">
        <v>347</v>
      </c>
      <c r="C117" s="57" t="s">
        <v>143</v>
      </c>
      <c r="D117" s="60">
        <v>150</v>
      </c>
      <c r="E117" s="61" t="s">
        <v>15</v>
      </c>
      <c r="F117" s="26"/>
      <c r="G117" s="26"/>
      <c r="H117" s="62">
        <f>SUM(F117,G117)*D117</f>
        <v>0</v>
      </c>
      <c r="I117" s="215">
        <f>TRUNC(F117*(1+$K$4),2)</f>
        <v>0</v>
      </c>
      <c r="J117" s="215">
        <f>TRUNC(G117*(1+$K$4),2)</f>
        <v>0</v>
      </c>
      <c r="K117" s="242">
        <f>SUM(I117:J117)*D117</f>
        <v>0</v>
      </c>
      <c r="L117" s="105"/>
      <c r="M117" s="44"/>
      <c r="N117" s="66"/>
    </row>
    <row r="118" spans="1:20" ht="25.5">
      <c r="A118" s="115"/>
      <c r="B118" s="59" t="s">
        <v>348</v>
      </c>
      <c r="C118" s="68" t="s">
        <v>208</v>
      </c>
      <c r="D118" s="60">
        <v>150</v>
      </c>
      <c r="E118" s="33" t="s">
        <v>15</v>
      </c>
      <c r="F118" s="70"/>
      <c r="G118" s="70"/>
      <c r="H118" s="94">
        <f>SUM(F118,G118)*D118</f>
        <v>0</v>
      </c>
      <c r="I118" s="63">
        <f>TRUNC(F118*(1+$K$4),2)</f>
        <v>0</v>
      </c>
      <c r="J118" s="63">
        <f>TRUNC(G118*(1+$K$4),2)</f>
        <v>0</v>
      </c>
      <c r="K118" s="104">
        <f>SUM(I118:J118)*D118</f>
        <v>0</v>
      </c>
      <c r="L118" s="65"/>
      <c r="N118" s="86"/>
      <c r="O118" s="86"/>
      <c r="P118" s="86"/>
      <c r="Q118" s="86"/>
      <c r="R118" s="86"/>
      <c r="S118" s="86"/>
      <c r="T118" s="86"/>
    </row>
    <row r="119" spans="1:14" s="67" customFormat="1" ht="12.75">
      <c r="A119" s="58"/>
      <c r="B119" s="87" t="s">
        <v>349</v>
      </c>
      <c r="C119" s="52" t="s">
        <v>310</v>
      </c>
      <c r="D119" s="114"/>
      <c r="E119" s="61"/>
      <c r="F119" s="43"/>
      <c r="G119" s="43"/>
      <c r="H119" s="125"/>
      <c r="I119" s="43"/>
      <c r="J119" s="76"/>
      <c r="K119" s="88"/>
      <c r="L119" s="65"/>
      <c r="M119" s="66"/>
      <c r="N119" s="66"/>
    </row>
    <row r="120" spans="1:20" ht="12.75">
      <c r="A120" s="115"/>
      <c r="B120" s="116" t="s">
        <v>350</v>
      </c>
      <c r="C120" s="68" t="s">
        <v>202</v>
      </c>
      <c r="D120" s="60">
        <v>83</v>
      </c>
      <c r="E120" s="33" t="s">
        <v>15</v>
      </c>
      <c r="F120" s="26"/>
      <c r="G120" s="26"/>
      <c r="H120" s="62">
        <f>SUM(F120,G120)*D120</f>
        <v>0</v>
      </c>
      <c r="I120" s="215">
        <f>TRUNC(F120*(1+$K$4),2)</f>
        <v>0</v>
      </c>
      <c r="J120" s="215">
        <f>TRUNC(G120*(1+$K$4),2)</f>
        <v>0</v>
      </c>
      <c r="K120" s="242">
        <f>SUM(I120:J120)*D120</f>
        <v>0</v>
      </c>
      <c r="L120" s="105"/>
      <c r="N120" s="86"/>
      <c r="O120" s="86"/>
      <c r="P120" s="86"/>
      <c r="Q120" s="86"/>
      <c r="R120" s="86"/>
      <c r="S120" s="86"/>
      <c r="T120" s="86"/>
    </row>
    <row r="121" spans="1:20" ht="12.75">
      <c r="A121" s="115"/>
      <c r="B121" s="116" t="s">
        <v>351</v>
      </c>
      <c r="C121" s="68" t="s">
        <v>209</v>
      </c>
      <c r="D121" s="60">
        <v>83</v>
      </c>
      <c r="E121" s="33" t="s">
        <v>15</v>
      </c>
      <c r="F121" s="70"/>
      <c r="G121" s="70"/>
      <c r="H121" s="94">
        <f>SUM(F121,G121)*D121</f>
        <v>0</v>
      </c>
      <c r="I121" s="63">
        <f>TRUNC(F121*(1+$K$4),2)</f>
        <v>0</v>
      </c>
      <c r="J121" s="63">
        <f>TRUNC(G121*(1+$K$4),2)</f>
        <v>0</v>
      </c>
      <c r="K121" s="104">
        <f>SUM(I121:J121)*D121</f>
        <v>0</v>
      </c>
      <c r="L121" s="65"/>
      <c r="N121" s="86"/>
      <c r="O121" s="86"/>
      <c r="P121" s="86"/>
      <c r="Q121" s="86"/>
      <c r="R121" s="86"/>
      <c r="S121" s="86"/>
      <c r="T121" s="86"/>
    </row>
    <row r="122" spans="1:14" s="148" customFormat="1" ht="12.75">
      <c r="A122" s="138"/>
      <c r="B122" s="139">
        <v>9</v>
      </c>
      <c r="C122" s="140" t="s">
        <v>191</v>
      </c>
      <c r="D122" s="141"/>
      <c r="E122" s="142"/>
      <c r="F122" s="143"/>
      <c r="G122" s="143"/>
      <c r="H122" s="144"/>
      <c r="I122" s="145"/>
      <c r="J122" s="143"/>
      <c r="K122" s="144"/>
      <c r="L122" s="146"/>
      <c r="M122" s="147"/>
      <c r="N122" s="147"/>
    </row>
    <row r="123" spans="1:14" s="67" customFormat="1" ht="12.75">
      <c r="A123" s="58"/>
      <c r="B123" s="87" t="s">
        <v>124</v>
      </c>
      <c r="C123" s="52" t="s">
        <v>203</v>
      </c>
      <c r="D123" s="60"/>
      <c r="E123" s="33"/>
      <c r="F123" s="76"/>
      <c r="G123" s="76"/>
      <c r="H123" s="88"/>
      <c r="I123" s="43"/>
      <c r="J123" s="76"/>
      <c r="K123" s="88"/>
      <c r="L123" s="65"/>
      <c r="M123" s="66"/>
      <c r="N123" s="66"/>
    </row>
    <row r="124" spans="1:20" ht="12.75">
      <c r="A124" s="115"/>
      <c r="B124" s="116" t="s">
        <v>352</v>
      </c>
      <c r="C124" s="68" t="s">
        <v>192</v>
      </c>
      <c r="D124" s="60">
        <v>100</v>
      </c>
      <c r="E124" s="77" t="s">
        <v>15</v>
      </c>
      <c r="F124" s="35" t="s">
        <v>188</v>
      </c>
      <c r="G124" s="70"/>
      <c r="H124" s="62">
        <f aca="true" t="shared" si="18" ref="H124:H129">SUM(F124,G124)*D124</f>
        <v>0</v>
      </c>
      <c r="I124" s="215" t="s">
        <v>188</v>
      </c>
      <c r="J124" s="215">
        <f>TRUNC(G124*(1+$K$4),2)</f>
        <v>0</v>
      </c>
      <c r="K124" s="242">
        <f aca="true" t="shared" si="19" ref="K124:K129">SUM(I124:J124)*D124</f>
        <v>0</v>
      </c>
      <c r="L124" s="65"/>
      <c r="N124" s="86"/>
      <c r="O124" s="86"/>
      <c r="P124" s="86"/>
      <c r="Q124" s="86"/>
      <c r="R124" s="86"/>
      <c r="S124" s="86"/>
      <c r="T124" s="86"/>
    </row>
    <row r="125" spans="1:20" ht="12.75">
      <c r="A125" s="115"/>
      <c r="B125" s="116" t="s">
        <v>353</v>
      </c>
      <c r="C125" s="68" t="s">
        <v>595</v>
      </c>
      <c r="D125" s="60">
        <v>100</v>
      </c>
      <c r="E125" s="77" t="s">
        <v>15</v>
      </c>
      <c r="F125" s="26"/>
      <c r="G125" s="26"/>
      <c r="H125" s="62">
        <f t="shared" si="18"/>
        <v>0</v>
      </c>
      <c r="I125" s="215">
        <f aca="true" t="shared" si="20" ref="I125:J128">TRUNC(F125*(1+$K$4),2)</f>
        <v>0</v>
      </c>
      <c r="J125" s="215">
        <f t="shared" si="20"/>
        <v>0</v>
      </c>
      <c r="K125" s="242">
        <f t="shared" si="19"/>
        <v>0</v>
      </c>
      <c r="L125" s="105"/>
      <c r="N125" s="105"/>
      <c r="O125" s="86"/>
      <c r="P125" s="86"/>
      <c r="Q125" s="86"/>
      <c r="R125" s="86"/>
      <c r="S125" s="86"/>
      <c r="T125" s="86"/>
    </row>
    <row r="126" spans="1:20" ht="12.75">
      <c r="A126" s="115"/>
      <c r="B126" s="116" t="s">
        <v>354</v>
      </c>
      <c r="C126" s="68" t="s">
        <v>193</v>
      </c>
      <c r="D126" s="60">
        <v>1950</v>
      </c>
      <c r="E126" s="77" t="s">
        <v>15</v>
      </c>
      <c r="F126" s="26"/>
      <c r="G126" s="26"/>
      <c r="H126" s="62">
        <f t="shared" si="18"/>
        <v>0</v>
      </c>
      <c r="I126" s="215">
        <f t="shared" si="20"/>
        <v>0</v>
      </c>
      <c r="J126" s="215">
        <f t="shared" si="20"/>
        <v>0</v>
      </c>
      <c r="K126" s="242">
        <f t="shared" si="19"/>
        <v>0</v>
      </c>
      <c r="L126" s="105"/>
      <c r="N126" s="86"/>
      <c r="O126" s="86"/>
      <c r="P126" s="86"/>
      <c r="Q126" s="86"/>
      <c r="R126" s="86"/>
      <c r="S126" s="86"/>
      <c r="T126" s="86"/>
    </row>
    <row r="127" spans="1:20" ht="25.5">
      <c r="A127" s="115"/>
      <c r="B127" s="116" t="s">
        <v>355</v>
      </c>
      <c r="C127" s="68" t="s">
        <v>194</v>
      </c>
      <c r="D127" s="60">
        <v>1950</v>
      </c>
      <c r="E127" s="77" t="s">
        <v>15</v>
      </c>
      <c r="F127" s="70"/>
      <c r="G127" s="70"/>
      <c r="H127" s="94">
        <f t="shared" si="18"/>
        <v>0</v>
      </c>
      <c r="I127" s="63">
        <f t="shared" si="20"/>
        <v>0</v>
      </c>
      <c r="J127" s="63">
        <f t="shared" si="20"/>
        <v>0</v>
      </c>
      <c r="K127" s="104">
        <f t="shared" si="19"/>
        <v>0</v>
      </c>
      <c r="L127" s="65"/>
      <c r="N127" s="86"/>
      <c r="O127" s="86"/>
      <c r="P127" s="86"/>
      <c r="Q127" s="86"/>
      <c r="R127" s="86"/>
      <c r="S127" s="86"/>
      <c r="T127" s="86"/>
    </row>
    <row r="128" spans="1:20" ht="25.5" customHeight="1">
      <c r="A128" s="115"/>
      <c r="B128" s="116" t="s">
        <v>356</v>
      </c>
      <c r="C128" s="68" t="s">
        <v>608</v>
      </c>
      <c r="D128" s="91">
        <v>190</v>
      </c>
      <c r="E128" s="77" t="s">
        <v>15</v>
      </c>
      <c r="F128" s="70"/>
      <c r="G128" s="70"/>
      <c r="H128" s="94">
        <f t="shared" si="18"/>
        <v>0</v>
      </c>
      <c r="I128" s="63">
        <f t="shared" si="20"/>
        <v>0</v>
      </c>
      <c r="J128" s="63">
        <f t="shared" si="20"/>
        <v>0</v>
      </c>
      <c r="K128" s="104">
        <f t="shared" si="19"/>
        <v>0</v>
      </c>
      <c r="L128" s="163"/>
      <c r="N128" s="86"/>
      <c r="O128" s="86"/>
      <c r="P128" s="86"/>
      <c r="Q128" s="86"/>
      <c r="R128" s="86"/>
      <c r="S128" s="86"/>
      <c r="T128" s="86"/>
    </row>
    <row r="129" spans="1:20" ht="25.5" customHeight="1">
      <c r="A129" s="115"/>
      <c r="B129" s="116" t="s">
        <v>607</v>
      </c>
      <c r="C129" s="68" t="s">
        <v>609</v>
      </c>
      <c r="D129" s="91">
        <v>4</v>
      </c>
      <c r="E129" s="77" t="s">
        <v>15</v>
      </c>
      <c r="F129" s="70"/>
      <c r="G129" s="70"/>
      <c r="H129" s="94">
        <f t="shared" si="18"/>
        <v>0</v>
      </c>
      <c r="I129" s="63">
        <f>TRUNC(F129*(1+$K$4),2)</f>
        <v>0</v>
      </c>
      <c r="J129" s="63">
        <f>TRUNC(G129*(1+$K$4),2)</f>
        <v>0</v>
      </c>
      <c r="K129" s="104">
        <f t="shared" si="19"/>
        <v>0</v>
      </c>
      <c r="L129" s="163"/>
      <c r="N129" s="86"/>
      <c r="O129" s="86"/>
      <c r="P129" s="86"/>
      <c r="Q129" s="86"/>
      <c r="R129" s="86"/>
      <c r="S129" s="86"/>
      <c r="T129" s="86"/>
    </row>
    <row r="130" spans="1:14" s="67" customFormat="1" ht="12.75">
      <c r="A130" s="58"/>
      <c r="B130" s="87" t="s">
        <v>125</v>
      </c>
      <c r="C130" s="52" t="s">
        <v>311</v>
      </c>
      <c r="D130" s="114"/>
      <c r="E130" s="61"/>
      <c r="F130" s="43"/>
      <c r="G130" s="43"/>
      <c r="H130" s="125"/>
      <c r="I130" s="43"/>
      <c r="J130" s="76"/>
      <c r="K130" s="88"/>
      <c r="L130" s="65"/>
      <c r="M130" s="66"/>
      <c r="N130" s="66"/>
    </row>
    <row r="131" spans="1:20" ht="12.75">
      <c r="A131" s="115"/>
      <c r="B131" s="116" t="s">
        <v>357</v>
      </c>
      <c r="C131" s="68" t="s">
        <v>202</v>
      </c>
      <c r="D131" s="60">
        <v>180</v>
      </c>
      <c r="E131" s="77" t="s">
        <v>15</v>
      </c>
      <c r="F131" s="26"/>
      <c r="G131" s="26"/>
      <c r="H131" s="62">
        <f>SUM(F131,G131)*D131</f>
        <v>0</v>
      </c>
      <c r="I131" s="215">
        <f>TRUNC(F131*(1+$K$4),2)</f>
        <v>0</v>
      </c>
      <c r="J131" s="215">
        <f>TRUNC(G131*(1+$K$4),2)</f>
        <v>0</v>
      </c>
      <c r="K131" s="242">
        <f>SUM(I131:J131)*D131</f>
        <v>0</v>
      </c>
      <c r="L131" s="105"/>
      <c r="N131" s="86"/>
      <c r="O131" s="86"/>
      <c r="P131" s="86"/>
      <c r="Q131" s="86"/>
      <c r="R131" s="86"/>
      <c r="S131" s="86"/>
      <c r="T131" s="86"/>
    </row>
    <row r="132" spans="1:20" ht="25.5">
      <c r="A132" s="115"/>
      <c r="B132" s="116" t="s">
        <v>358</v>
      </c>
      <c r="C132" s="68" t="s">
        <v>204</v>
      </c>
      <c r="D132" s="60">
        <v>70</v>
      </c>
      <c r="E132" s="77" t="s">
        <v>15</v>
      </c>
      <c r="F132" s="70"/>
      <c r="G132" s="70"/>
      <c r="H132" s="94">
        <f>SUM(F132,G132)*D132</f>
        <v>0</v>
      </c>
      <c r="I132" s="63">
        <f>TRUNC(F132*(1+$K$4),2)</f>
        <v>0</v>
      </c>
      <c r="J132" s="63">
        <f>TRUNC(G132*(1+$K$4),2)</f>
        <v>0</v>
      </c>
      <c r="K132" s="104">
        <f>SUM(I132:J132)*D132</f>
        <v>0</v>
      </c>
      <c r="L132" s="65"/>
      <c r="N132" s="86"/>
      <c r="O132" s="86"/>
      <c r="P132" s="86"/>
      <c r="Q132" s="86"/>
      <c r="R132" s="86"/>
      <c r="S132" s="86"/>
      <c r="T132" s="86"/>
    </row>
    <row r="133" spans="1:13" s="173" customFormat="1" ht="12.75">
      <c r="A133" s="164"/>
      <c r="B133" s="165">
        <v>10</v>
      </c>
      <c r="C133" s="140" t="s">
        <v>62</v>
      </c>
      <c r="D133" s="166"/>
      <c r="E133" s="167"/>
      <c r="F133" s="168"/>
      <c r="G133" s="168"/>
      <c r="H133" s="169"/>
      <c r="I133" s="170"/>
      <c r="J133" s="170"/>
      <c r="K133" s="171"/>
      <c r="L133" s="150"/>
      <c r="M133" s="172"/>
    </row>
    <row r="134" spans="1:11" ht="38.25">
      <c r="A134" s="123"/>
      <c r="B134" s="78" t="s">
        <v>259</v>
      </c>
      <c r="C134" s="78" t="s">
        <v>68</v>
      </c>
      <c r="D134" s="24">
        <v>19</v>
      </c>
      <c r="E134" s="113" t="s">
        <v>15</v>
      </c>
      <c r="F134" s="26"/>
      <c r="G134" s="26"/>
      <c r="H134" s="27">
        <f aca="true" t="shared" si="21" ref="H134:H139">SUM(F134,G134)*D134</f>
        <v>0</v>
      </c>
      <c r="I134" s="63">
        <f aca="true" t="shared" si="22" ref="I134:I139">TRUNC(F134*(1+$K$4),2)</f>
        <v>0</v>
      </c>
      <c r="J134" s="63">
        <f aca="true" t="shared" si="23" ref="J134:J139">TRUNC(G134*(1+$K$4),2)</f>
        <v>0</v>
      </c>
      <c r="K134" s="242">
        <f aca="true" t="shared" si="24" ref="K134:K139">SUM(I134:J134)*D134</f>
        <v>0</v>
      </c>
    </row>
    <row r="135" spans="1:11" ht="12.75">
      <c r="A135" s="123"/>
      <c r="B135" s="78" t="s">
        <v>260</v>
      </c>
      <c r="C135" s="78" t="s">
        <v>45</v>
      </c>
      <c r="D135" s="24">
        <v>19</v>
      </c>
      <c r="E135" s="113" t="s">
        <v>15</v>
      </c>
      <c r="F135" s="26"/>
      <c r="G135" s="26"/>
      <c r="H135" s="27">
        <f t="shared" si="21"/>
        <v>0</v>
      </c>
      <c r="I135" s="63">
        <f t="shared" si="22"/>
        <v>0</v>
      </c>
      <c r="J135" s="63">
        <f t="shared" si="23"/>
        <v>0</v>
      </c>
      <c r="K135" s="242">
        <f t="shared" si="24"/>
        <v>0</v>
      </c>
    </row>
    <row r="136" spans="1:11" ht="25.5">
      <c r="A136" s="123"/>
      <c r="B136" s="78" t="s">
        <v>261</v>
      </c>
      <c r="C136" s="78" t="s">
        <v>43</v>
      </c>
      <c r="D136" s="24">
        <v>1</v>
      </c>
      <c r="E136" s="108" t="s">
        <v>118</v>
      </c>
      <c r="F136" s="26"/>
      <c r="G136" s="26"/>
      <c r="H136" s="27">
        <f t="shared" si="21"/>
        <v>0</v>
      </c>
      <c r="I136" s="63">
        <f t="shared" si="22"/>
        <v>0</v>
      </c>
      <c r="J136" s="63">
        <f t="shared" si="23"/>
        <v>0</v>
      </c>
      <c r="K136" s="242">
        <f t="shared" si="24"/>
        <v>0</v>
      </c>
    </row>
    <row r="137" spans="1:11" ht="25.5">
      <c r="A137" s="123"/>
      <c r="B137" s="78" t="s">
        <v>262</v>
      </c>
      <c r="C137" s="78" t="s">
        <v>46</v>
      </c>
      <c r="D137" s="24">
        <v>7</v>
      </c>
      <c r="E137" s="113" t="s">
        <v>15</v>
      </c>
      <c r="F137" s="26"/>
      <c r="G137" s="26"/>
      <c r="H137" s="27">
        <f t="shared" si="21"/>
        <v>0</v>
      </c>
      <c r="I137" s="63">
        <f t="shared" si="22"/>
        <v>0</v>
      </c>
      <c r="J137" s="63">
        <f t="shared" si="23"/>
        <v>0</v>
      </c>
      <c r="K137" s="25">
        <f t="shared" si="24"/>
        <v>0</v>
      </c>
    </row>
    <row r="138" spans="1:13" s="95" customFormat="1" ht="12.75">
      <c r="A138" s="123"/>
      <c r="B138" s="78" t="s">
        <v>263</v>
      </c>
      <c r="C138" s="78" t="s">
        <v>69</v>
      </c>
      <c r="D138" s="24">
        <v>12</v>
      </c>
      <c r="E138" s="113" t="s">
        <v>15</v>
      </c>
      <c r="F138" s="26"/>
      <c r="G138" s="26"/>
      <c r="H138" s="27">
        <f t="shared" si="21"/>
        <v>0</v>
      </c>
      <c r="I138" s="63">
        <f t="shared" si="22"/>
        <v>0</v>
      </c>
      <c r="J138" s="63">
        <f t="shared" si="23"/>
        <v>0</v>
      </c>
      <c r="K138" s="25">
        <f t="shared" si="24"/>
        <v>0</v>
      </c>
      <c r="L138" s="3"/>
      <c r="M138" s="44"/>
    </row>
    <row r="139" spans="1:13" s="95" customFormat="1" ht="38.25">
      <c r="A139" s="123"/>
      <c r="B139" s="78" t="s">
        <v>359</v>
      </c>
      <c r="C139" s="78" t="s">
        <v>183</v>
      </c>
      <c r="D139" s="24">
        <v>1</v>
      </c>
      <c r="E139" s="108" t="s">
        <v>118</v>
      </c>
      <c r="F139" s="26"/>
      <c r="G139" s="26"/>
      <c r="H139" s="27">
        <f t="shared" si="21"/>
        <v>0</v>
      </c>
      <c r="I139" s="63">
        <f t="shared" si="22"/>
        <v>0</v>
      </c>
      <c r="J139" s="63">
        <f t="shared" si="23"/>
        <v>0</v>
      </c>
      <c r="K139" s="104">
        <f t="shared" si="24"/>
        <v>0</v>
      </c>
      <c r="L139" s="32"/>
      <c r="M139" s="44"/>
    </row>
    <row r="140" spans="1:14" s="148" customFormat="1" ht="12.75">
      <c r="A140" s="138"/>
      <c r="B140" s="139">
        <v>11</v>
      </c>
      <c r="C140" s="140" t="s">
        <v>63</v>
      </c>
      <c r="D140" s="141"/>
      <c r="E140" s="142"/>
      <c r="F140" s="143"/>
      <c r="G140" s="143"/>
      <c r="H140" s="144"/>
      <c r="I140" s="145"/>
      <c r="J140" s="143"/>
      <c r="K140" s="144"/>
      <c r="L140" s="146"/>
      <c r="M140" s="147"/>
      <c r="N140" s="147"/>
    </row>
    <row r="141" spans="1:20" s="1" customFormat="1" ht="12.75">
      <c r="A141" s="79"/>
      <c r="B141" s="81" t="s">
        <v>144</v>
      </c>
      <c r="C141" s="82" t="s">
        <v>145</v>
      </c>
      <c r="D141" s="60"/>
      <c r="E141" s="61"/>
      <c r="F141" s="83"/>
      <c r="G141" s="83"/>
      <c r="H141" s="71"/>
      <c r="I141" s="84"/>
      <c r="J141" s="35"/>
      <c r="K141" s="71"/>
      <c r="L141" s="65"/>
      <c r="M141" s="66"/>
      <c r="N141" s="67"/>
      <c r="O141" s="67"/>
      <c r="P141" s="67"/>
      <c r="Q141" s="67"/>
      <c r="R141" s="67"/>
      <c r="S141" s="67"/>
      <c r="T141" s="67"/>
    </row>
    <row r="142" spans="1:20" ht="12.75">
      <c r="A142" s="85"/>
      <c r="B142" s="80" t="s">
        <v>360</v>
      </c>
      <c r="C142" s="68" t="s">
        <v>146</v>
      </c>
      <c r="D142" s="60">
        <v>15</v>
      </c>
      <c r="E142" s="108" t="s">
        <v>118</v>
      </c>
      <c r="F142" s="70"/>
      <c r="G142" s="70"/>
      <c r="H142" s="71">
        <f>SUM(F142,G142)*D142</f>
        <v>0</v>
      </c>
      <c r="I142" s="72">
        <f aca="true" t="shared" si="25" ref="I142:J145">TRUNC(F142*(1+$K$4),2)</f>
        <v>0</v>
      </c>
      <c r="J142" s="35">
        <f t="shared" si="25"/>
        <v>0</v>
      </c>
      <c r="K142" s="71">
        <f>SUM(I142:J142)*D142</f>
        <v>0</v>
      </c>
      <c r="L142" s="65"/>
      <c r="M142" s="66"/>
      <c r="N142" s="86"/>
      <c r="O142" s="86"/>
      <c r="P142" s="86"/>
      <c r="Q142" s="86"/>
      <c r="R142" s="86"/>
      <c r="S142" s="86"/>
      <c r="T142" s="86"/>
    </row>
    <row r="143" spans="1:20" ht="12.75">
      <c r="A143" s="85"/>
      <c r="B143" s="80" t="s">
        <v>361</v>
      </c>
      <c r="C143" s="68" t="s">
        <v>147</v>
      </c>
      <c r="D143" s="60">
        <v>1</v>
      </c>
      <c r="E143" s="108" t="s">
        <v>118</v>
      </c>
      <c r="F143" s="70"/>
      <c r="G143" s="70"/>
      <c r="H143" s="71">
        <f>SUM(F143,G143)*D143</f>
        <v>0</v>
      </c>
      <c r="I143" s="72">
        <f t="shared" si="25"/>
        <v>0</v>
      </c>
      <c r="J143" s="35">
        <f t="shared" si="25"/>
        <v>0</v>
      </c>
      <c r="K143" s="71">
        <f>SUM(I143:J143)*D143</f>
        <v>0</v>
      </c>
      <c r="L143" s="65"/>
      <c r="M143" s="66"/>
      <c r="N143" s="86"/>
      <c r="O143" s="86"/>
      <c r="P143" s="86"/>
      <c r="Q143" s="86"/>
      <c r="R143" s="86"/>
      <c r="S143" s="86"/>
      <c r="T143" s="86"/>
    </row>
    <row r="144" spans="1:20" ht="12.75">
      <c r="A144" s="85"/>
      <c r="B144" s="80" t="s">
        <v>362</v>
      </c>
      <c r="C144" s="68" t="s">
        <v>148</v>
      </c>
      <c r="D144" s="60">
        <v>1</v>
      </c>
      <c r="E144" s="108" t="s">
        <v>118</v>
      </c>
      <c r="F144" s="70"/>
      <c r="G144" s="70"/>
      <c r="H144" s="71">
        <f>SUM(F144,G144)*D144</f>
        <v>0</v>
      </c>
      <c r="I144" s="72">
        <f t="shared" si="25"/>
        <v>0</v>
      </c>
      <c r="J144" s="35">
        <f t="shared" si="25"/>
        <v>0</v>
      </c>
      <c r="K144" s="71">
        <f>SUM(I144:J144)*D144</f>
        <v>0</v>
      </c>
      <c r="L144" s="65"/>
      <c r="M144" s="66"/>
      <c r="N144" s="86"/>
      <c r="O144" s="86"/>
      <c r="P144" s="86"/>
      <c r="Q144" s="86"/>
      <c r="R144" s="86"/>
      <c r="S144" s="86"/>
      <c r="T144" s="86"/>
    </row>
    <row r="145" spans="1:20" s="1" customFormat="1" ht="12.75">
      <c r="A145" s="79"/>
      <c r="B145" s="80" t="s">
        <v>363</v>
      </c>
      <c r="C145" s="68" t="s">
        <v>149</v>
      </c>
      <c r="D145" s="60">
        <v>1</v>
      </c>
      <c r="E145" s="108" t="s">
        <v>118</v>
      </c>
      <c r="F145" s="70"/>
      <c r="G145" s="70"/>
      <c r="H145" s="71">
        <f>SUM(F145,G145)*D145</f>
        <v>0</v>
      </c>
      <c r="I145" s="72">
        <f t="shared" si="25"/>
        <v>0</v>
      </c>
      <c r="J145" s="35">
        <f t="shared" si="25"/>
        <v>0</v>
      </c>
      <c r="K145" s="71">
        <f>SUM(I145:J145)*D145</f>
        <v>0</v>
      </c>
      <c r="L145" s="65"/>
      <c r="M145" s="66"/>
      <c r="N145" s="86"/>
      <c r="O145" s="67"/>
      <c r="P145" s="67"/>
      <c r="Q145" s="67"/>
      <c r="R145" s="67"/>
      <c r="S145" s="67"/>
      <c r="T145" s="67"/>
    </row>
    <row r="146" spans="1:20" s="1" customFormat="1" ht="51">
      <c r="A146" s="79"/>
      <c r="B146" s="81" t="s">
        <v>364</v>
      </c>
      <c r="C146" s="68" t="s">
        <v>213</v>
      </c>
      <c r="D146" s="60"/>
      <c r="E146" s="61"/>
      <c r="F146" s="83"/>
      <c r="G146" s="83"/>
      <c r="H146" s="71"/>
      <c r="I146" s="84"/>
      <c r="J146" s="35"/>
      <c r="K146" s="88"/>
      <c r="L146" s="65"/>
      <c r="M146" s="66"/>
      <c r="N146" s="67"/>
      <c r="O146" s="67"/>
      <c r="P146" s="67"/>
      <c r="Q146" s="67"/>
      <c r="R146" s="67"/>
      <c r="S146" s="67"/>
      <c r="T146" s="67"/>
    </row>
    <row r="147" spans="1:20" s="1" customFormat="1" ht="12.75">
      <c r="A147" s="79"/>
      <c r="B147" s="80" t="s">
        <v>365</v>
      </c>
      <c r="C147" s="68" t="s">
        <v>119</v>
      </c>
      <c r="D147" s="60">
        <v>1</v>
      </c>
      <c r="E147" s="108" t="s">
        <v>118</v>
      </c>
      <c r="F147" s="101"/>
      <c r="G147" s="101"/>
      <c r="H147" s="71">
        <f>SUM(F147,G147)*D147</f>
        <v>0</v>
      </c>
      <c r="I147" s="72">
        <f>TRUNC(F147*(1+$K$4),2)</f>
        <v>0</v>
      </c>
      <c r="J147" s="35">
        <f>TRUNC(G147*(1+$K$4),2)</f>
        <v>0</v>
      </c>
      <c r="K147" s="71">
        <f>SUM(I147:J147)*D147</f>
        <v>0</v>
      </c>
      <c r="L147" s="65"/>
      <c r="M147" s="66"/>
      <c r="N147" s="67"/>
      <c r="O147" s="67"/>
      <c r="P147" s="67"/>
      <c r="Q147" s="67"/>
      <c r="R147" s="67"/>
      <c r="S147" s="67"/>
      <c r="T147" s="67"/>
    </row>
    <row r="148" spans="1:20" s="1" customFormat="1" ht="12.75">
      <c r="A148" s="79"/>
      <c r="B148" s="80" t="s">
        <v>366</v>
      </c>
      <c r="C148" s="68" t="s">
        <v>120</v>
      </c>
      <c r="D148" s="60">
        <v>1</v>
      </c>
      <c r="E148" s="108" t="s">
        <v>118</v>
      </c>
      <c r="F148" s="101"/>
      <c r="G148" s="101"/>
      <c r="H148" s="71">
        <f>SUM(F148,G148)*D148</f>
        <v>0</v>
      </c>
      <c r="I148" s="72">
        <f>TRUNC(F148*(1+$K$4),2)</f>
        <v>0</v>
      </c>
      <c r="J148" s="35">
        <f>TRUNC(G148*(1+$K$4),2)</f>
        <v>0</v>
      </c>
      <c r="K148" s="71">
        <f>SUM(I148:J148)*D148</f>
        <v>0</v>
      </c>
      <c r="L148" s="65"/>
      <c r="M148" s="66"/>
      <c r="N148" s="67"/>
      <c r="O148" s="67"/>
      <c r="P148" s="67"/>
      <c r="Q148" s="67"/>
      <c r="R148" s="67"/>
      <c r="S148" s="67"/>
      <c r="T148" s="67"/>
    </row>
    <row r="149" spans="1:14" s="67" customFormat="1" ht="61.5" customHeight="1">
      <c r="A149" s="58"/>
      <c r="B149" s="87" t="s">
        <v>367</v>
      </c>
      <c r="C149" s="36" t="s">
        <v>195</v>
      </c>
      <c r="D149" s="60"/>
      <c r="E149" s="33"/>
      <c r="F149" s="76"/>
      <c r="G149" s="76"/>
      <c r="H149" s="88"/>
      <c r="I149" s="75"/>
      <c r="J149" s="76"/>
      <c r="K149" s="88"/>
      <c r="L149" s="65"/>
      <c r="M149" s="66"/>
      <c r="N149" s="66"/>
    </row>
    <row r="150" spans="1:14" s="67" customFormat="1" ht="12.75">
      <c r="A150" s="58"/>
      <c r="B150" s="59" t="s">
        <v>368</v>
      </c>
      <c r="C150" s="36" t="s">
        <v>150</v>
      </c>
      <c r="D150" s="60">
        <v>1</v>
      </c>
      <c r="E150" s="108" t="s">
        <v>118</v>
      </c>
      <c r="F150" s="101"/>
      <c r="G150" s="101"/>
      <c r="H150" s="71">
        <f>SUM(F150,G150)*D150</f>
        <v>0</v>
      </c>
      <c r="I150" s="72">
        <f aca="true" t="shared" si="26" ref="I150:J152">TRUNC(F150*(1+$K$4),2)</f>
        <v>0</v>
      </c>
      <c r="J150" s="35">
        <f t="shared" si="26"/>
        <v>0</v>
      </c>
      <c r="K150" s="71">
        <f>SUM(I150:J150)*D150</f>
        <v>0</v>
      </c>
      <c r="L150" s="65"/>
      <c r="M150" s="66"/>
      <c r="N150" s="66"/>
    </row>
    <row r="151" spans="1:14" s="67" customFormat="1" ht="12.75">
      <c r="A151" s="58"/>
      <c r="B151" s="59" t="s">
        <v>369</v>
      </c>
      <c r="C151" s="36" t="s">
        <v>151</v>
      </c>
      <c r="D151" s="60">
        <v>1</v>
      </c>
      <c r="E151" s="108" t="s">
        <v>118</v>
      </c>
      <c r="F151" s="101"/>
      <c r="G151" s="101"/>
      <c r="H151" s="71">
        <f>SUM(F151,G151)*D151</f>
        <v>0</v>
      </c>
      <c r="I151" s="72">
        <f t="shared" si="26"/>
        <v>0</v>
      </c>
      <c r="J151" s="35">
        <f t="shared" si="26"/>
        <v>0</v>
      </c>
      <c r="K151" s="71">
        <f>SUM(I151:J151)*D151</f>
        <v>0</v>
      </c>
      <c r="L151" s="65"/>
      <c r="M151" s="66"/>
      <c r="N151" s="66"/>
    </row>
    <row r="152" spans="1:14" s="67" customFormat="1" ht="12.75">
      <c r="A152" s="58"/>
      <c r="B152" s="59" t="s">
        <v>370</v>
      </c>
      <c r="C152" s="36" t="s">
        <v>197</v>
      </c>
      <c r="D152" s="60">
        <v>1</v>
      </c>
      <c r="E152" s="108" t="s">
        <v>118</v>
      </c>
      <c r="F152" s="101"/>
      <c r="G152" s="101"/>
      <c r="H152" s="71">
        <f>SUM(F152,G152)*D152</f>
        <v>0</v>
      </c>
      <c r="I152" s="72">
        <f t="shared" si="26"/>
        <v>0</v>
      </c>
      <c r="J152" s="35">
        <f t="shared" si="26"/>
        <v>0</v>
      </c>
      <c r="K152" s="71">
        <f>SUM(I152:J152)*D152</f>
        <v>0</v>
      </c>
      <c r="L152" s="65"/>
      <c r="M152" s="66"/>
      <c r="N152" s="66"/>
    </row>
    <row r="153" spans="1:14" s="67" customFormat="1" ht="51">
      <c r="A153" s="58"/>
      <c r="B153" s="87" t="s">
        <v>371</v>
      </c>
      <c r="C153" s="36" t="s">
        <v>196</v>
      </c>
      <c r="D153" s="60"/>
      <c r="E153" s="33"/>
      <c r="F153" s="76"/>
      <c r="G153" s="76"/>
      <c r="H153" s="88"/>
      <c r="I153" s="75"/>
      <c r="J153" s="76"/>
      <c r="K153" s="88"/>
      <c r="L153" s="65"/>
      <c r="M153" s="66"/>
      <c r="N153" s="66"/>
    </row>
    <row r="154" spans="1:14" s="67" customFormat="1" ht="12.75">
      <c r="A154" s="58"/>
      <c r="B154" s="59" t="s">
        <v>372</v>
      </c>
      <c r="C154" s="36" t="s">
        <v>152</v>
      </c>
      <c r="D154" s="60">
        <v>1</v>
      </c>
      <c r="E154" s="108" t="s">
        <v>118</v>
      </c>
      <c r="F154" s="101"/>
      <c r="G154" s="101"/>
      <c r="H154" s="71">
        <f>SUM(F154,G154)*D154</f>
        <v>0</v>
      </c>
      <c r="I154" s="72">
        <f>TRUNC(F154*(1+$K$4),2)</f>
        <v>0</v>
      </c>
      <c r="J154" s="35">
        <f>TRUNC(G154*(1+$K$4),2)</f>
        <v>0</v>
      </c>
      <c r="K154" s="71">
        <f>SUM(I154:J154)*D154</f>
        <v>0</v>
      </c>
      <c r="L154" s="65"/>
      <c r="M154" s="66"/>
      <c r="N154" s="66"/>
    </row>
    <row r="155" spans="1:14" s="67" customFormat="1" ht="12.75">
      <c r="A155" s="58"/>
      <c r="B155" s="87" t="s">
        <v>373</v>
      </c>
      <c r="C155" s="52" t="s">
        <v>64</v>
      </c>
      <c r="D155" s="60"/>
      <c r="E155" s="33"/>
      <c r="F155" s="76"/>
      <c r="G155" s="76"/>
      <c r="H155" s="88"/>
      <c r="I155" s="75"/>
      <c r="J155" s="76"/>
      <c r="K155" s="88"/>
      <c r="L155" s="65"/>
      <c r="M155" s="66"/>
      <c r="N155" s="66"/>
    </row>
    <row r="156" spans="1:14" s="67" customFormat="1" ht="25.5">
      <c r="A156" s="58"/>
      <c r="B156" s="59" t="s">
        <v>374</v>
      </c>
      <c r="C156" s="68" t="s">
        <v>184</v>
      </c>
      <c r="D156" s="60">
        <v>8</v>
      </c>
      <c r="E156" s="108" t="s">
        <v>118</v>
      </c>
      <c r="F156" s="70"/>
      <c r="G156" s="70"/>
      <c r="H156" s="71">
        <f>SUM(F156,G156)*D156</f>
        <v>0</v>
      </c>
      <c r="I156" s="72">
        <f aca="true" t="shared" si="27" ref="I156:J158">TRUNC(F156*(1+$K$4),2)</f>
        <v>0</v>
      </c>
      <c r="J156" s="35">
        <f t="shared" si="27"/>
        <v>0</v>
      </c>
      <c r="K156" s="71">
        <f>SUM(I156:J156)*D156</f>
        <v>0</v>
      </c>
      <c r="L156" s="65"/>
      <c r="M156" s="66"/>
      <c r="N156" s="66"/>
    </row>
    <row r="157" spans="1:121" s="97" customFormat="1" ht="51">
      <c r="A157" s="89"/>
      <c r="B157" s="59" t="s">
        <v>375</v>
      </c>
      <c r="C157" s="90" t="s">
        <v>186</v>
      </c>
      <c r="D157" s="91">
        <v>1</v>
      </c>
      <c r="E157" s="108" t="s">
        <v>118</v>
      </c>
      <c r="F157" s="26"/>
      <c r="G157" s="26"/>
      <c r="H157" s="92">
        <f>SUM(F157,G157)*D157</f>
        <v>0</v>
      </c>
      <c r="I157" s="93">
        <f t="shared" si="27"/>
        <v>0</v>
      </c>
      <c r="J157" s="93">
        <f t="shared" si="27"/>
        <v>0</v>
      </c>
      <c r="K157" s="94">
        <f>SUM(I157:J157)*D157</f>
        <v>0</v>
      </c>
      <c r="L157" s="96"/>
      <c r="M157" s="174"/>
      <c r="N157" s="175"/>
      <c r="O157" s="96"/>
      <c r="P157" s="96"/>
      <c r="Q157" s="96"/>
      <c r="R157" s="96"/>
      <c r="S157" s="96"/>
      <c r="T157" s="96"/>
      <c r="U157" s="96"/>
      <c r="V157" s="96"/>
      <c r="W157" s="96"/>
      <c r="X157" s="96"/>
      <c r="Y157" s="96"/>
      <c r="Z157" s="96"/>
      <c r="AA157" s="96"/>
      <c r="AB157" s="96"/>
      <c r="AC157" s="96"/>
      <c r="AD157" s="96"/>
      <c r="AE157" s="96"/>
      <c r="AF157" s="96"/>
      <c r="AG157" s="96"/>
      <c r="AH157" s="96"/>
      <c r="AI157" s="96"/>
      <c r="AJ157" s="96"/>
      <c r="AK157" s="96"/>
      <c r="AL157" s="96"/>
      <c r="AM157" s="96"/>
      <c r="AN157" s="96"/>
      <c r="AO157" s="96"/>
      <c r="AP157" s="96"/>
      <c r="AQ157" s="96"/>
      <c r="AR157" s="96"/>
      <c r="AS157" s="96"/>
      <c r="AT157" s="96"/>
      <c r="AU157" s="96"/>
      <c r="AV157" s="96"/>
      <c r="AW157" s="96"/>
      <c r="AX157" s="96"/>
      <c r="AY157" s="96"/>
      <c r="AZ157" s="96"/>
      <c r="BA157" s="96"/>
      <c r="BB157" s="96"/>
      <c r="BC157" s="96"/>
      <c r="BD157" s="96"/>
      <c r="BE157" s="96"/>
      <c r="BF157" s="96"/>
      <c r="BG157" s="96"/>
      <c r="BH157" s="96"/>
      <c r="BI157" s="96"/>
      <c r="BJ157" s="96"/>
      <c r="BK157" s="96"/>
      <c r="BL157" s="96"/>
      <c r="BM157" s="96"/>
      <c r="BN157" s="96"/>
      <c r="BO157" s="96"/>
      <c r="BP157" s="96"/>
      <c r="BQ157" s="96"/>
      <c r="BR157" s="96"/>
      <c r="BS157" s="96"/>
      <c r="BT157" s="96"/>
      <c r="BU157" s="96"/>
      <c r="BV157" s="96"/>
      <c r="BW157" s="96"/>
      <c r="BX157" s="96"/>
      <c r="BY157" s="96"/>
      <c r="BZ157" s="96"/>
      <c r="CA157" s="96"/>
      <c r="CB157" s="96"/>
      <c r="CC157" s="96"/>
      <c r="CD157" s="96"/>
      <c r="CE157" s="96"/>
      <c r="CF157" s="96"/>
      <c r="CG157" s="96"/>
      <c r="CH157" s="96"/>
      <c r="CI157" s="96"/>
      <c r="CJ157" s="96"/>
      <c r="CK157" s="96"/>
      <c r="CL157" s="96"/>
      <c r="CM157" s="96"/>
      <c r="CN157" s="96"/>
      <c r="CO157" s="96"/>
      <c r="CP157" s="96"/>
      <c r="CQ157" s="96"/>
      <c r="CR157" s="96"/>
      <c r="CS157" s="96"/>
      <c r="CT157" s="96"/>
      <c r="CU157" s="96"/>
      <c r="CV157" s="96"/>
      <c r="CW157" s="96"/>
      <c r="CX157" s="96"/>
      <c r="CY157" s="96"/>
      <c r="CZ157" s="96"/>
      <c r="DA157" s="96"/>
      <c r="DB157" s="96"/>
      <c r="DC157" s="96"/>
      <c r="DD157" s="96"/>
      <c r="DE157" s="96"/>
      <c r="DF157" s="96"/>
      <c r="DG157" s="96"/>
      <c r="DH157" s="96"/>
      <c r="DI157" s="96"/>
      <c r="DJ157" s="96"/>
      <c r="DK157" s="96"/>
      <c r="DL157" s="96"/>
      <c r="DM157" s="96"/>
      <c r="DN157" s="96"/>
      <c r="DO157" s="96"/>
      <c r="DP157" s="96"/>
      <c r="DQ157" s="96"/>
    </row>
    <row r="158" spans="1:121" s="31" customFormat="1" ht="51">
      <c r="A158" s="89"/>
      <c r="B158" s="59" t="s">
        <v>376</v>
      </c>
      <c r="C158" s="90" t="s">
        <v>185</v>
      </c>
      <c r="D158" s="91">
        <v>2</v>
      </c>
      <c r="E158" s="108" t="s">
        <v>118</v>
      </c>
      <c r="F158" s="26"/>
      <c r="G158" s="26"/>
      <c r="H158" s="92">
        <f>SUM(F158,G158)*D158</f>
        <v>0</v>
      </c>
      <c r="I158" s="93">
        <f t="shared" si="27"/>
        <v>0</v>
      </c>
      <c r="J158" s="93">
        <f t="shared" si="27"/>
        <v>0</v>
      </c>
      <c r="K158" s="94">
        <f>SUM(I158:J158)*D158</f>
        <v>0</v>
      </c>
      <c r="L158" s="95"/>
      <c r="M158" s="174"/>
      <c r="N158" s="175"/>
      <c r="O158" s="95"/>
      <c r="P158" s="95"/>
      <c r="Q158" s="95"/>
      <c r="R158" s="95"/>
      <c r="S158" s="95"/>
      <c r="T158" s="95"/>
      <c r="U158" s="95"/>
      <c r="V158" s="95"/>
      <c r="W158" s="95"/>
      <c r="X158" s="95"/>
      <c r="Y158" s="95"/>
      <c r="Z158" s="95"/>
      <c r="AA158" s="95"/>
      <c r="AB158" s="95"/>
      <c r="AC158" s="95"/>
      <c r="AD158" s="95"/>
      <c r="AE158" s="95"/>
      <c r="AF158" s="95"/>
      <c r="AG158" s="95"/>
      <c r="AH158" s="95"/>
      <c r="AI158" s="95"/>
      <c r="AJ158" s="95"/>
      <c r="AK158" s="95"/>
      <c r="AL158" s="95"/>
      <c r="AM158" s="95"/>
      <c r="AN158" s="95"/>
      <c r="AO158" s="95"/>
      <c r="AP158" s="95"/>
      <c r="AQ158" s="95"/>
      <c r="AR158" s="95"/>
      <c r="AS158" s="95"/>
      <c r="AT158" s="95"/>
      <c r="AU158" s="95"/>
      <c r="AV158" s="95"/>
      <c r="AW158" s="95"/>
      <c r="AX158" s="95"/>
      <c r="AY158" s="95"/>
      <c r="AZ158" s="95"/>
      <c r="BA158" s="95"/>
      <c r="BB158" s="95"/>
      <c r="BC158" s="95"/>
      <c r="BD158" s="95"/>
      <c r="BE158" s="95"/>
      <c r="BF158" s="95"/>
      <c r="BG158" s="95"/>
      <c r="BH158" s="95"/>
      <c r="BI158" s="95"/>
      <c r="BJ158" s="95"/>
      <c r="BK158" s="95"/>
      <c r="BL158" s="95"/>
      <c r="BM158" s="95"/>
      <c r="BN158" s="95"/>
      <c r="BO158" s="95"/>
      <c r="BP158" s="95"/>
      <c r="BQ158" s="95"/>
      <c r="BR158" s="95"/>
      <c r="BS158" s="95"/>
      <c r="BT158" s="95"/>
      <c r="BU158" s="95"/>
      <c r="BV158" s="95"/>
      <c r="BW158" s="95"/>
      <c r="BX158" s="95"/>
      <c r="BY158" s="95"/>
      <c r="BZ158" s="95"/>
      <c r="CA158" s="95"/>
      <c r="CB158" s="95"/>
      <c r="CC158" s="95"/>
      <c r="CD158" s="95"/>
      <c r="CE158" s="95"/>
      <c r="CF158" s="95"/>
      <c r="CG158" s="95"/>
      <c r="CH158" s="95"/>
      <c r="CI158" s="95"/>
      <c r="CJ158" s="95"/>
      <c r="CK158" s="95"/>
      <c r="CL158" s="95"/>
      <c r="CM158" s="95"/>
      <c r="CN158" s="95"/>
      <c r="CO158" s="95"/>
      <c r="CP158" s="95"/>
      <c r="CQ158" s="95"/>
      <c r="CR158" s="95"/>
      <c r="CS158" s="95"/>
      <c r="CT158" s="95"/>
      <c r="CU158" s="95"/>
      <c r="CV158" s="95"/>
      <c r="CW158" s="95"/>
      <c r="CX158" s="95"/>
      <c r="CY158" s="95"/>
      <c r="CZ158" s="95"/>
      <c r="DA158" s="95"/>
      <c r="DB158" s="95"/>
      <c r="DC158" s="95"/>
      <c r="DD158" s="95"/>
      <c r="DE158" s="95"/>
      <c r="DF158" s="95"/>
      <c r="DG158" s="95"/>
      <c r="DH158" s="95"/>
      <c r="DI158" s="95"/>
      <c r="DJ158" s="95"/>
      <c r="DK158" s="95"/>
      <c r="DL158" s="95"/>
      <c r="DM158" s="95"/>
      <c r="DN158" s="95"/>
      <c r="DO158" s="95"/>
      <c r="DP158" s="95"/>
      <c r="DQ158" s="95"/>
    </row>
    <row r="159" spans="1:14" s="148" customFormat="1" ht="12.75">
      <c r="A159" s="138"/>
      <c r="B159" s="139">
        <v>12</v>
      </c>
      <c r="C159" s="140" t="s">
        <v>215</v>
      </c>
      <c r="D159" s="141"/>
      <c r="E159" s="142"/>
      <c r="F159" s="143"/>
      <c r="G159" s="143"/>
      <c r="H159" s="144"/>
      <c r="I159" s="145"/>
      <c r="J159" s="143"/>
      <c r="K159" s="144"/>
      <c r="L159" s="146"/>
      <c r="M159" s="147"/>
      <c r="N159" s="147"/>
    </row>
    <row r="160" spans="1:20" s="1" customFormat="1" ht="61.5" customHeight="1">
      <c r="A160" s="79"/>
      <c r="B160" s="80" t="s">
        <v>264</v>
      </c>
      <c r="C160" s="68" t="s">
        <v>596</v>
      </c>
      <c r="D160" s="60">
        <v>1</v>
      </c>
      <c r="E160" s="108" t="s">
        <v>118</v>
      </c>
      <c r="F160" s="70"/>
      <c r="G160" s="70"/>
      <c r="H160" s="71">
        <f>SUM(F160,G160)*D160</f>
        <v>0</v>
      </c>
      <c r="I160" s="72">
        <f aca="true" t="shared" si="28" ref="I160:J162">TRUNC(F160*(1+$K$4),2)</f>
        <v>0</v>
      </c>
      <c r="J160" s="35">
        <f t="shared" si="28"/>
        <v>0</v>
      </c>
      <c r="K160" s="71">
        <f>SUM(I160:J160)*D160</f>
        <v>0</v>
      </c>
      <c r="L160" s="65"/>
      <c r="M160" s="66"/>
      <c r="N160" s="67"/>
      <c r="O160" s="67"/>
      <c r="P160" s="67"/>
      <c r="Q160" s="67"/>
      <c r="R160" s="67"/>
      <c r="S160" s="67"/>
      <c r="T160" s="67"/>
    </row>
    <row r="161" spans="1:20" s="1" customFormat="1" ht="61.5" customHeight="1">
      <c r="A161" s="79"/>
      <c r="B161" s="80" t="s">
        <v>544</v>
      </c>
      <c r="C161" s="68" t="s">
        <v>605</v>
      </c>
      <c r="D161" s="60">
        <v>1</v>
      </c>
      <c r="E161" s="108" t="s">
        <v>118</v>
      </c>
      <c r="F161" s="70"/>
      <c r="G161" s="70"/>
      <c r="H161" s="71">
        <f>SUM(F161,G161)*D161</f>
        <v>0</v>
      </c>
      <c r="I161" s="72">
        <f t="shared" si="28"/>
        <v>0</v>
      </c>
      <c r="J161" s="35">
        <f t="shared" si="28"/>
        <v>0</v>
      </c>
      <c r="K161" s="71">
        <f>SUM(I161:J161)*D161</f>
        <v>0</v>
      </c>
      <c r="L161" s="65"/>
      <c r="M161" s="66"/>
      <c r="N161" s="67"/>
      <c r="O161" s="67"/>
      <c r="P161" s="67"/>
      <c r="Q161" s="67"/>
      <c r="R161" s="67"/>
      <c r="S161" s="67"/>
      <c r="T161" s="67"/>
    </row>
    <row r="162" spans="1:20" s="1" customFormat="1" ht="12.75">
      <c r="A162" s="234"/>
      <c r="B162" s="80" t="s">
        <v>606</v>
      </c>
      <c r="C162" s="68" t="s">
        <v>543</v>
      </c>
      <c r="D162" s="60">
        <v>1</v>
      </c>
      <c r="E162" s="108" t="s">
        <v>118</v>
      </c>
      <c r="F162" s="73"/>
      <c r="G162" s="73"/>
      <c r="H162" s="71">
        <f>SUM(F162,G162)*D162</f>
        <v>0</v>
      </c>
      <c r="I162" s="75">
        <f t="shared" si="28"/>
        <v>0</v>
      </c>
      <c r="J162" s="76">
        <f t="shared" si="28"/>
        <v>0</v>
      </c>
      <c r="K162" s="71">
        <f>SUM(I162:J162)*D162</f>
        <v>0</v>
      </c>
      <c r="L162" s="65"/>
      <c r="M162" s="66"/>
      <c r="N162" s="67"/>
      <c r="O162" s="67"/>
      <c r="P162" s="67"/>
      <c r="Q162" s="67"/>
      <c r="R162" s="67"/>
      <c r="S162" s="67"/>
      <c r="T162" s="67"/>
    </row>
    <row r="163" spans="1:14" s="148" customFormat="1" ht="12.75">
      <c r="A163" s="138"/>
      <c r="B163" s="139">
        <v>13</v>
      </c>
      <c r="C163" s="140" t="s">
        <v>153</v>
      </c>
      <c r="D163" s="141"/>
      <c r="E163" s="142"/>
      <c r="F163" s="143"/>
      <c r="G163" s="143"/>
      <c r="H163" s="144"/>
      <c r="I163" s="145"/>
      <c r="J163" s="143"/>
      <c r="K163" s="144"/>
      <c r="L163" s="146"/>
      <c r="M163" s="147"/>
      <c r="N163" s="147"/>
    </row>
    <row r="164" spans="1:14" s="67" customFormat="1" ht="25.5">
      <c r="A164" s="58"/>
      <c r="B164" s="59" t="s">
        <v>154</v>
      </c>
      <c r="C164" s="36" t="s">
        <v>603</v>
      </c>
      <c r="D164" s="60">
        <v>13</v>
      </c>
      <c r="E164" s="33" t="s">
        <v>87</v>
      </c>
      <c r="F164" s="101"/>
      <c r="G164" s="101"/>
      <c r="H164" s="71">
        <f>SUM(F164,G164)*D164</f>
        <v>0</v>
      </c>
      <c r="I164" s="72">
        <f aca="true" t="shared" si="29" ref="I164:J166">TRUNC(F164*(1+$K$4),2)</f>
        <v>0</v>
      </c>
      <c r="J164" s="35">
        <f t="shared" si="29"/>
        <v>0</v>
      </c>
      <c r="K164" s="71">
        <f>SUM(I164:J164)*D164</f>
        <v>0</v>
      </c>
      <c r="L164" s="65"/>
      <c r="M164" s="66"/>
      <c r="N164" s="66"/>
    </row>
    <row r="165" spans="1:14" s="67" customFormat="1" ht="25.5">
      <c r="A165" s="58"/>
      <c r="B165" s="59" t="s">
        <v>155</v>
      </c>
      <c r="C165" s="36" t="s">
        <v>604</v>
      </c>
      <c r="D165" s="60">
        <v>28</v>
      </c>
      <c r="E165" s="33" t="s">
        <v>87</v>
      </c>
      <c r="F165" s="101"/>
      <c r="G165" s="101"/>
      <c r="H165" s="71">
        <f>SUM(F165,G165)*D165</f>
        <v>0</v>
      </c>
      <c r="I165" s="72">
        <f t="shared" si="29"/>
        <v>0</v>
      </c>
      <c r="J165" s="35">
        <f t="shared" si="29"/>
        <v>0</v>
      </c>
      <c r="K165" s="71">
        <f>SUM(I165:J165)*D165</f>
        <v>0</v>
      </c>
      <c r="L165" s="65"/>
      <c r="M165" s="66"/>
      <c r="N165" s="66"/>
    </row>
    <row r="166" spans="1:14" s="105" customFormat="1" ht="12.75">
      <c r="A166" s="102"/>
      <c r="B166" s="103" t="s">
        <v>265</v>
      </c>
      <c r="C166" s="30" t="s">
        <v>47</v>
      </c>
      <c r="D166" s="91">
        <v>3</v>
      </c>
      <c r="E166" s="108" t="s">
        <v>118</v>
      </c>
      <c r="F166" s="26"/>
      <c r="G166" s="26"/>
      <c r="H166" s="104">
        <f>SUM(F166,G166)*D166</f>
        <v>0</v>
      </c>
      <c r="I166" s="93">
        <f t="shared" si="29"/>
        <v>0</v>
      </c>
      <c r="J166" s="93">
        <f t="shared" si="29"/>
        <v>0</v>
      </c>
      <c r="K166" s="94">
        <f>SUM(I166:J166)*D166</f>
        <v>0</v>
      </c>
      <c r="M166" s="174"/>
      <c r="N166" s="175"/>
    </row>
    <row r="167" spans="1:14" s="148" customFormat="1" ht="12.75">
      <c r="A167" s="138"/>
      <c r="B167" s="139">
        <v>14</v>
      </c>
      <c r="C167" s="140" t="s">
        <v>156</v>
      </c>
      <c r="D167" s="141"/>
      <c r="E167" s="142"/>
      <c r="F167" s="143"/>
      <c r="G167" s="143"/>
      <c r="H167" s="144"/>
      <c r="I167" s="145"/>
      <c r="J167" s="143"/>
      <c r="K167" s="144"/>
      <c r="L167" s="146"/>
      <c r="M167" s="147"/>
      <c r="N167" s="147"/>
    </row>
    <row r="168" spans="1:14" s="67" customFormat="1" ht="38.25">
      <c r="A168" s="58"/>
      <c r="B168" s="59" t="s">
        <v>377</v>
      </c>
      <c r="C168" s="36" t="s">
        <v>225</v>
      </c>
      <c r="D168" s="60">
        <v>18</v>
      </c>
      <c r="E168" s="33" t="s">
        <v>15</v>
      </c>
      <c r="F168" s="101"/>
      <c r="G168" s="101"/>
      <c r="H168" s="71">
        <f aca="true" t="shared" si="30" ref="H168:H174">SUM(F168,G168)*D168</f>
        <v>0</v>
      </c>
      <c r="I168" s="72">
        <f>TRUNC(F168*(1+$K$4),2)</f>
        <v>0</v>
      </c>
      <c r="J168" s="35">
        <f>TRUNC(G168*(1+$K$4),2)</f>
        <v>0</v>
      </c>
      <c r="K168" s="71">
        <f aca="true" t="shared" si="31" ref="K168:K174">SUM(I168:J168)*D168</f>
        <v>0</v>
      </c>
      <c r="L168" s="65"/>
      <c r="M168" s="66"/>
      <c r="N168" s="66"/>
    </row>
    <row r="169" spans="1:14" s="67" customFormat="1" ht="12.75">
      <c r="A169" s="58"/>
      <c r="B169" s="59" t="s">
        <v>378</v>
      </c>
      <c r="C169" s="36" t="s">
        <v>540</v>
      </c>
      <c r="D169" s="60">
        <v>1</v>
      </c>
      <c r="E169" s="33" t="s">
        <v>542</v>
      </c>
      <c r="F169" s="101"/>
      <c r="G169" s="101"/>
      <c r="H169" s="71">
        <f t="shared" si="30"/>
        <v>0</v>
      </c>
      <c r="I169" s="72">
        <f>TRUNC(F169*(1+$K$4),2)</f>
        <v>0</v>
      </c>
      <c r="J169" s="35">
        <f>TRUNC(G169*(1+$K$4),2)</f>
        <v>0</v>
      </c>
      <c r="K169" s="71">
        <f t="shared" si="31"/>
        <v>0</v>
      </c>
      <c r="L169" s="65"/>
      <c r="M169" s="66"/>
      <c r="N169" s="66"/>
    </row>
    <row r="170" spans="1:14" s="67" customFormat="1" ht="12.75">
      <c r="A170" s="58"/>
      <c r="B170" s="59" t="s">
        <v>379</v>
      </c>
      <c r="C170" s="36" t="s">
        <v>157</v>
      </c>
      <c r="D170" s="60">
        <v>1</v>
      </c>
      <c r="E170" s="33" t="s">
        <v>139</v>
      </c>
      <c r="F170" s="215" t="s">
        <v>188</v>
      </c>
      <c r="G170" s="101"/>
      <c r="H170" s="71">
        <f t="shared" si="30"/>
        <v>0</v>
      </c>
      <c r="I170" s="72" t="s">
        <v>188</v>
      </c>
      <c r="J170" s="35">
        <f>TRUNC(G170*(1+$K$4),2)</f>
        <v>0</v>
      </c>
      <c r="K170" s="71">
        <f t="shared" si="31"/>
        <v>0</v>
      </c>
      <c r="L170" s="65"/>
      <c r="M170" s="66"/>
      <c r="N170" s="66"/>
    </row>
    <row r="171" spans="1:14" s="67" customFormat="1" ht="25.5">
      <c r="A171" s="58"/>
      <c r="B171" s="59" t="s">
        <v>380</v>
      </c>
      <c r="C171" s="36" t="s">
        <v>557</v>
      </c>
      <c r="D171" s="60">
        <v>100</v>
      </c>
      <c r="E171" s="33" t="s">
        <v>141</v>
      </c>
      <c r="F171" s="215" t="s">
        <v>188</v>
      </c>
      <c r="G171" s="26"/>
      <c r="H171" s="62">
        <f t="shared" si="30"/>
        <v>0</v>
      </c>
      <c r="I171" s="63" t="s">
        <v>188</v>
      </c>
      <c r="J171" s="63">
        <f aca="true" t="shared" si="32" ref="I171:J174">TRUNC(G171*(1+$K$4),2)</f>
        <v>0</v>
      </c>
      <c r="K171" s="64">
        <f t="shared" si="31"/>
        <v>0</v>
      </c>
      <c r="L171" s="65"/>
      <c r="M171" s="66"/>
      <c r="N171" s="66"/>
    </row>
    <row r="172" spans="1:14" s="67" customFormat="1" ht="12.75">
      <c r="A172" s="58"/>
      <c r="B172" s="59" t="s">
        <v>381</v>
      </c>
      <c r="C172" s="36" t="s">
        <v>556</v>
      </c>
      <c r="D172" s="60">
        <v>500</v>
      </c>
      <c r="E172" s="33" t="s">
        <v>15</v>
      </c>
      <c r="F172" s="26"/>
      <c r="G172" s="26"/>
      <c r="H172" s="62">
        <f t="shared" si="30"/>
        <v>0</v>
      </c>
      <c r="I172" s="63">
        <f>TRUNC(F172*(1+$K$4),2)</f>
        <v>0</v>
      </c>
      <c r="J172" s="63">
        <f t="shared" si="32"/>
        <v>0</v>
      </c>
      <c r="K172" s="64">
        <f t="shared" si="31"/>
        <v>0</v>
      </c>
      <c r="L172" s="65"/>
      <c r="M172" s="66"/>
      <c r="N172" s="66"/>
    </row>
    <row r="173" spans="1:14" s="67" customFormat="1" ht="12.75">
      <c r="A173" s="58"/>
      <c r="B173" s="59" t="s">
        <v>381</v>
      </c>
      <c r="C173" s="36" t="s">
        <v>48</v>
      </c>
      <c r="D173" s="60">
        <v>600</v>
      </c>
      <c r="E173" s="33" t="s">
        <v>15</v>
      </c>
      <c r="F173" s="26"/>
      <c r="G173" s="26"/>
      <c r="H173" s="27">
        <f t="shared" si="30"/>
        <v>0</v>
      </c>
      <c r="I173" s="63">
        <f t="shared" si="32"/>
        <v>0</v>
      </c>
      <c r="J173" s="63">
        <f t="shared" si="32"/>
        <v>0</v>
      </c>
      <c r="K173" s="25">
        <f t="shared" si="31"/>
        <v>0</v>
      </c>
      <c r="L173" s="3"/>
      <c r="M173" s="44"/>
      <c r="N173" s="66"/>
    </row>
    <row r="174" spans="1:14" s="67" customFormat="1" ht="12.75">
      <c r="A174" s="58"/>
      <c r="B174" s="59" t="s">
        <v>541</v>
      </c>
      <c r="C174" s="36" t="s">
        <v>50</v>
      </c>
      <c r="D174" s="60">
        <v>600</v>
      </c>
      <c r="E174" s="33" t="s">
        <v>15</v>
      </c>
      <c r="F174" s="26"/>
      <c r="G174" s="26"/>
      <c r="H174" s="27">
        <f t="shared" si="30"/>
        <v>0</v>
      </c>
      <c r="I174" s="63">
        <f t="shared" si="32"/>
        <v>0</v>
      </c>
      <c r="J174" s="63">
        <f t="shared" si="32"/>
        <v>0</v>
      </c>
      <c r="K174" s="25">
        <f t="shared" si="31"/>
        <v>0</v>
      </c>
      <c r="L174" s="3"/>
      <c r="M174" s="44"/>
      <c r="N174" s="66"/>
    </row>
    <row r="175" spans="1:14" ht="12.75">
      <c r="A175" s="176"/>
      <c r="B175" s="177"/>
      <c r="C175" s="178" t="s">
        <v>14</v>
      </c>
      <c r="D175" s="179"/>
      <c r="E175" s="180"/>
      <c r="F175" s="181">
        <f>SUMPRODUCT(D17:D174,F17:F174)</f>
        <v>0</v>
      </c>
      <c r="G175" s="181">
        <f>SUMPRODUCT(D17:D174,G17:G174)</f>
        <v>0</v>
      </c>
      <c r="H175" s="181">
        <f>SUMPRODUCT(H17:H174)</f>
        <v>0</v>
      </c>
      <c r="I175" s="197">
        <f>SUMPRODUCT(D17:D174,I17:I174)</f>
        <v>0</v>
      </c>
      <c r="J175" s="197">
        <f>SUMPRODUCT(D17:D174,J17:J174)</f>
        <v>0</v>
      </c>
      <c r="K175" s="197">
        <f>SUMPRODUCT(K17:K174)</f>
        <v>0</v>
      </c>
      <c r="L175" s="182"/>
      <c r="M175" s="201"/>
      <c r="N175" s="3"/>
    </row>
    <row r="176" spans="1:11" ht="12.75">
      <c r="A176" s="128"/>
      <c r="B176" s="129" t="s">
        <v>34</v>
      </c>
      <c r="C176" s="128" t="s">
        <v>51</v>
      </c>
      <c r="D176" s="183"/>
      <c r="E176" s="128"/>
      <c r="F176" s="184"/>
      <c r="G176" s="184"/>
      <c r="H176" s="130"/>
      <c r="I176" s="185"/>
      <c r="J176" s="186"/>
      <c r="K176" s="187"/>
    </row>
    <row r="177" spans="1:11" ht="12.75" customHeight="1">
      <c r="A177" s="244"/>
      <c r="B177" s="222">
        <v>1</v>
      </c>
      <c r="C177" s="298" t="s">
        <v>266</v>
      </c>
      <c r="D177" s="299"/>
      <c r="E177" s="299"/>
      <c r="F177" s="299"/>
      <c r="G177" s="299"/>
      <c r="H177" s="299"/>
      <c r="I177" s="299"/>
      <c r="J177" s="299"/>
      <c r="K177" s="300"/>
    </row>
    <row r="178" spans="1:13" ht="12.75">
      <c r="A178" s="58"/>
      <c r="B178" s="59" t="s">
        <v>0</v>
      </c>
      <c r="C178" s="36" t="s">
        <v>71</v>
      </c>
      <c r="D178" s="60">
        <v>100</v>
      </c>
      <c r="E178" s="61" t="s">
        <v>17</v>
      </c>
      <c r="F178" s="101"/>
      <c r="G178" s="101"/>
      <c r="H178" s="71">
        <f>SUM(F178:G178)*D178</f>
        <v>0</v>
      </c>
      <c r="I178" s="72">
        <f>TRUNC(F178*(1+$K$4),2)</f>
        <v>0</v>
      </c>
      <c r="J178" s="35">
        <f>TRUNC(G178*(1+$K$4),2)</f>
        <v>0</v>
      </c>
      <c r="K178" s="71">
        <f>SUM(I178:J178)*D178</f>
        <v>0</v>
      </c>
      <c r="M178" s="2"/>
    </row>
    <row r="179" spans="1:13" ht="12.75">
      <c r="A179" s="58"/>
      <c r="B179" s="59" t="s">
        <v>1</v>
      </c>
      <c r="C179" s="36" t="s">
        <v>276</v>
      </c>
      <c r="D179" s="60">
        <v>200</v>
      </c>
      <c r="E179" s="61" t="s">
        <v>17</v>
      </c>
      <c r="F179" s="101"/>
      <c r="G179" s="101"/>
      <c r="H179" s="71">
        <f>SUM(F179:G179)*D179</f>
        <v>0</v>
      </c>
      <c r="I179" s="72">
        <f>TRUNC(F179*(1+$K$4),2)</f>
        <v>0</v>
      </c>
      <c r="J179" s="35">
        <f>TRUNC(G179*(1+$K$4),2)</f>
        <v>0</v>
      </c>
      <c r="K179" s="71">
        <f aca="true" t="shared" si="33" ref="K179:K243">SUM(I179:J179)*D179</f>
        <v>0</v>
      </c>
      <c r="M179" s="2"/>
    </row>
    <row r="180" spans="1:13" ht="12.75">
      <c r="A180" s="58"/>
      <c r="B180" s="59" t="s">
        <v>18</v>
      </c>
      <c r="C180" s="36" t="s">
        <v>72</v>
      </c>
      <c r="D180" s="60">
        <v>12</v>
      </c>
      <c r="E180" s="61" t="s">
        <v>17</v>
      </c>
      <c r="F180" s="101"/>
      <c r="G180" s="101"/>
      <c r="H180" s="71">
        <f aca="true" t="shared" si="34" ref="H180:H244">SUM(F180:G180)*D180</f>
        <v>0</v>
      </c>
      <c r="I180" s="72">
        <f aca="true" t="shared" si="35" ref="I180:J192">TRUNC(F180*(1+$K$4),2)</f>
        <v>0</v>
      </c>
      <c r="J180" s="35">
        <f t="shared" si="35"/>
        <v>0</v>
      </c>
      <c r="K180" s="71">
        <f t="shared" si="33"/>
        <v>0</v>
      </c>
      <c r="M180" s="2"/>
    </row>
    <row r="181" spans="1:13" ht="12.75">
      <c r="A181" s="58"/>
      <c r="B181" s="59" t="s">
        <v>19</v>
      </c>
      <c r="C181" s="36" t="s">
        <v>73</v>
      </c>
      <c r="D181" s="60">
        <v>3</v>
      </c>
      <c r="E181" s="61" t="s">
        <v>118</v>
      </c>
      <c r="F181" s="101"/>
      <c r="G181" s="101"/>
      <c r="H181" s="71">
        <f t="shared" si="34"/>
        <v>0</v>
      </c>
      <c r="I181" s="72">
        <f t="shared" si="35"/>
        <v>0</v>
      </c>
      <c r="J181" s="35">
        <f t="shared" si="35"/>
        <v>0</v>
      </c>
      <c r="K181" s="71">
        <f t="shared" si="33"/>
        <v>0</v>
      </c>
      <c r="M181" s="2"/>
    </row>
    <row r="182" spans="1:13" ht="12.75">
      <c r="A182" s="58"/>
      <c r="B182" s="59" t="s">
        <v>20</v>
      </c>
      <c r="C182" s="36" t="s">
        <v>74</v>
      </c>
      <c r="D182" s="60">
        <v>1</v>
      </c>
      <c r="E182" s="61" t="s">
        <v>118</v>
      </c>
      <c r="F182" s="101"/>
      <c r="G182" s="101"/>
      <c r="H182" s="71">
        <f t="shared" si="34"/>
        <v>0</v>
      </c>
      <c r="I182" s="72">
        <f t="shared" si="35"/>
        <v>0</v>
      </c>
      <c r="J182" s="35">
        <f t="shared" si="35"/>
        <v>0</v>
      </c>
      <c r="K182" s="71">
        <f t="shared" si="33"/>
        <v>0</v>
      </c>
      <c r="M182" s="2"/>
    </row>
    <row r="183" spans="1:13" ht="12.75">
      <c r="A183" s="58"/>
      <c r="B183" s="59" t="s">
        <v>21</v>
      </c>
      <c r="C183" s="36" t="s">
        <v>75</v>
      </c>
      <c r="D183" s="60">
        <v>2</v>
      </c>
      <c r="E183" s="61" t="s">
        <v>118</v>
      </c>
      <c r="F183" s="101"/>
      <c r="G183" s="101"/>
      <c r="H183" s="71">
        <f t="shared" si="34"/>
        <v>0</v>
      </c>
      <c r="I183" s="72">
        <f t="shared" si="35"/>
        <v>0</v>
      </c>
      <c r="J183" s="35">
        <f t="shared" si="35"/>
        <v>0</v>
      </c>
      <c r="K183" s="71">
        <f t="shared" si="33"/>
        <v>0</v>
      </c>
      <c r="M183" s="2"/>
    </row>
    <row r="184" spans="1:13" ht="12.75">
      <c r="A184" s="58"/>
      <c r="B184" s="59" t="s">
        <v>22</v>
      </c>
      <c r="C184" s="36" t="s">
        <v>76</v>
      </c>
      <c r="D184" s="60">
        <v>50</v>
      </c>
      <c r="E184" s="61" t="s">
        <v>17</v>
      </c>
      <c r="F184" s="101"/>
      <c r="G184" s="101"/>
      <c r="H184" s="71">
        <f t="shared" si="34"/>
        <v>0</v>
      </c>
      <c r="I184" s="72">
        <f t="shared" si="35"/>
        <v>0</v>
      </c>
      <c r="J184" s="35">
        <f t="shared" si="35"/>
        <v>0</v>
      </c>
      <c r="K184" s="71">
        <f t="shared" si="33"/>
        <v>0</v>
      </c>
      <c r="M184" s="2"/>
    </row>
    <row r="185" spans="1:13" ht="12.75">
      <c r="A185" s="58"/>
      <c r="B185" s="59" t="s">
        <v>52</v>
      </c>
      <c r="C185" s="36" t="s">
        <v>77</v>
      </c>
      <c r="D185" s="60">
        <v>24</v>
      </c>
      <c r="E185" s="61" t="s">
        <v>118</v>
      </c>
      <c r="F185" s="101"/>
      <c r="G185" s="101"/>
      <c r="H185" s="71">
        <f t="shared" si="34"/>
        <v>0</v>
      </c>
      <c r="I185" s="72">
        <f t="shared" si="35"/>
        <v>0</v>
      </c>
      <c r="J185" s="35">
        <f t="shared" si="35"/>
        <v>0</v>
      </c>
      <c r="K185" s="71">
        <f t="shared" si="33"/>
        <v>0</v>
      </c>
      <c r="M185" s="2"/>
    </row>
    <row r="186" spans="1:13" ht="12.75">
      <c r="A186" s="58"/>
      <c r="B186" s="59" t="s">
        <v>53</v>
      </c>
      <c r="C186" s="36" t="s">
        <v>78</v>
      </c>
      <c r="D186" s="60">
        <v>3</v>
      </c>
      <c r="E186" s="61" t="s">
        <v>118</v>
      </c>
      <c r="F186" s="101"/>
      <c r="G186" s="101"/>
      <c r="H186" s="71">
        <f t="shared" si="34"/>
        <v>0</v>
      </c>
      <c r="I186" s="72">
        <f t="shared" si="35"/>
        <v>0</v>
      </c>
      <c r="J186" s="35">
        <f t="shared" si="35"/>
        <v>0</v>
      </c>
      <c r="K186" s="71">
        <f t="shared" si="33"/>
        <v>0</v>
      </c>
      <c r="M186" s="2"/>
    </row>
    <row r="187" spans="1:13" ht="12.75">
      <c r="A187" s="58"/>
      <c r="B187" s="59" t="s">
        <v>54</v>
      </c>
      <c r="C187" s="36" t="s">
        <v>79</v>
      </c>
      <c r="D187" s="60">
        <v>1</v>
      </c>
      <c r="E187" s="61" t="s">
        <v>118</v>
      </c>
      <c r="F187" s="101"/>
      <c r="G187" s="101"/>
      <c r="H187" s="71">
        <f t="shared" si="34"/>
        <v>0</v>
      </c>
      <c r="I187" s="72">
        <f t="shared" si="35"/>
        <v>0</v>
      </c>
      <c r="J187" s="35">
        <f t="shared" si="35"/>
        <v>0</v>
      </c>
      <c r="K187" s="71">
        <f t="shared" si="33"/>
        <v>0</v>
      </c>
      <c r="M187" s="2"/>
    </row>
    <row r="188" spans="1:13" ht="12.75">
      <c r="A188" s="58"/>
      <c r="B188" s="59" t="s">
        <v>55</v>
      </c>
      <c r="C188" s="36" t="s">
        <v>80</v>
      </c>
      <c r="D188" s="60">
        <v>4</v>
      </c>
      <c r="E188" s="61" t="s">
        <v>118</v>
      </c>
      <c r="F188" s="101"/>
      <c r="G188" s="101"/>
      <c r="H188" s="71">
        <f t="shared" si="34"/>
        <v>0</v>
      </c>
      <c r="I188" s="72">
        <f t="shared" si="35"/>
        <v>0</v>
      </c>
      <c r="J188" s="35">
        <f t="shared" si="35"/>
        <v>0</v>
      </c>
      <c r="K188" s="71">
        <f t="shared" si="33"/>
        <v>0</v>
      </c>
      <c r="M188" s="2"/>
    </row>
    <row r="189" spans="1:13" ht="25.5">
      <c r="A189" s="58"/>
      <c r="B189" s="59" t="s">
        <v>56</v>
      </c>
      <c r="C189" s="36" t="s">
        <v>121</v>
      </c>
      <c r="D189" s="60">
        <v>3</v>
      </c>
      <c r="E189" s="61" t="s">
        <v>118</v>
      </c>
      <c r="F189" s="101"/>
      <c r="G189" s="101"/>
      <c r="H189" s="71">
        <f t="shared" si="34"/>
        <v>0</v>
      </c>
      <c r="I189" s="72">
        <f t="shared" si="35"/>
        <v>0</v>
      </c>
      <c r="J189" s="35">
        <f t="shared" si="35"/>
        <v>0</v>
      </c>
      <c r="K189" s="71">
        <f t="shared" si="33"/>
        <v>0</v>
      </c>
      <c r="M189" s="2"/>
    </row>
    <row r="190" spans="1:11" ht="25.5">
      <c r="A190" s="58"/>
      <c r="B190" s="59" t="s">
        <v>57</v>
      </c>
      <c r="C190" s="36" t="s">
        <v>128</v>
      </c>
      <c r="D190" s="60">
        <v>5</v>
      </c>
      <c r="E190" s="61" t="s">
        <v>118</v>
      </c>
      <c r="F190" s="101"/>
      <c r="G190" s="101"/>
      <c r="H190" s="71">
        <f t="shared" si="34"/>
        <v>0</v>
      </c>
      <c r="I190" s="72">
        <f t="shared" si="35"/>
        <v>0</v>
      </c>
      <c r="J190" s="35">
        <f t="shared" si="35"/>
        <v>0</v>
      </c>
      <c r="K190" s="71">
        <f t="shared" si="33"/>
        <v>0</v>
      </c>
    </row>
    <row r="191" spans="1:11" ht="12.75">
      <c r="A191" s="58"/>
      <c r="B191" s="59" t="s">
        <v>58</v>
      </c>
      <c r="C191" s="36" t="s">
        <v>81</v>
      </c>
      <c r="D191" s="60">
        <v>2</v>
      </c>
      <c r="E191" s="61" t="s">
        <v>118</v>
      </c>
      <c r="F191" s="101"/>
      <c r="G191" s="101"/>
      <c r="H191" s="71">
        <f t="shared" si="34"/>
        <v>0</v>
      </c>
      <c r="I191" s="72">
        <f t="shared" si="35"/>
        <v>0</v>
      </c>
      <c r="J191" s="35">
        <f t="shared" si="35"/>
        <v>0</v>
      </c>
      <c r="K191" s="71">
        <f t="shared" si="33"/>
        <v>0</v>
      </c>
    </row>
    <row r="192" spans="1:11" ht="12.75">
      <c r="A192" s="58"/>
      <c r="B192" s="59" t="s">
        <v>59</v>
      </c>
      <c r="C192" s="36" t="s">
        <v>82</v>
      </c>
      <c r="D192" s="60">
        <v>2</v>
      </c>
      <c r="E192" s="61" t="s">
        <v>118</v>
      </c>
      <c r="F192" s="101"/>
      <c r="G192" s="101"/>
      <c r="H192" s="71">
        <f t="shared" si="34"/>
        <v>0</v>
      </c>
      <c r="I192" s="72">
        <f t="shared" si="35"/>
        <v>0</v>
      </c>
      <c r="J192" s="35">
        <f t="shared" si="35"/>
        <v>0</v>
      </c>
      <c r="K192" s="71">
        <f t="shared" si="33"/>
        <v>0</v>
      </c>
    </row>
    <row r="193" spans="1:11" ht="12.75" customHeight="1">
      <c r="A193" s="244"/>
      <c r="B193" s="222">
        <v>2</v>
      </c>
      <c r="C193" s="298" t="s">
        <v>382</v>
      </c>
      <c r="D193" s="299"/>
      <c r="E193" s="299"/>
      <c r="F193" s="299"/>
      <c r="G193" s="299"/>
      <c r="H193" s="299"/>
      <c r="I193" s="299"/>
      <c r="J193" s="299"/>
      <c r="K193" s="300"/>
    </row>
    <row r="194" spans="1:11" ht="12.75">
      <c r="A194" s="58"/>
      <c r="B194" s="119" t="s">
        <v>13</v>
      </c>
      <c r="C194" s="126" t="s">
        <v>71</v>
      </c>
      <c r="D194" s="121">
        <v>100</v>
      </c>
      <c r="E194" s="108" t="s">
        <v>17</v>
      </c>
      <c r="F194" s="26"/>
      <c r="G194" s="26"/>
      <c r="H194" s="62">
        <f t="shared" si="34"/>
        <v>0</v>
      </c>
      <c r="I194" s="215">
        <f aca="true" t="shared" si="36" ref="I194:J200">TRUNC(F194*(1+$K$4),2)</f>
        <v>0</v>
      </c>
      <c r="J194" s="215">
        <f t="shared" si="36"/>
        <v>0</v>
      </c>
      <c r="K194" s="245">
        <f t="shared" si="33"/>
        <v>0</v>
      </c>
    </row>
    <row r="195" spans="1:11" ht="12.75">
      <c r="A195" s="58"/>
      <c r="B195" s="119" t="s">
        <v>25</v>
      </c>
      <c r="C195" s="126" t="s">
        <v>72</v>
      </c>
      <c r="D195" s="121">
        <v>15</v>
      </c>
      <c r="E195" s="108" t="s">
        <v>17</v>
      </c>
      <c r="F195" s="26"/>
      <c r="G195" s="26"/>
      <c r="H195" s="62">
        <f t="shared" si="34"/>
        <v>0</v>
      </c>
      <c r="I195" s="215">
        <f t="shared" si="36"/>
        <v>0</v>
      </c>
      <c r="J195" s="215">
        <f t="shared" si="36"/>
        <v>0</v>
      </c>
      <c r="K195" s="245">
        <f t="shared" si="33"/>
        <v>0</v>
      </c>
    </row>
    <row r="196" spans="1:11" ht="12.75">
      <c r="A196" s="58"/>
      <c r="B196" s="119" t="s">
        <v>26</v>
      </c>
      <c r="C196" s="126" t="s">
        <v>74</v>
      </c>
      <c r="D196" s="121">
        <v>1</v>
      </c>
      <c r="E196" s="108" t="s">
        <v>118</v>
      </c>
      <c r="F196" s="26"/>
      <c r="G196" s="26"/>
      <c r="H196" s="62">
        <f t="shared" si="34"/>
        <v>0</v>
      </c>
      <c r="I196" s="215">
        <f t="shared" si="36"/>
        <v>0</v>
      </c>
      <c r="J196" s="215">
        <f t="shared" si="36"/>
        <v>0</v>
      </c>
      <c r="K196" s="245">
        <f t="shared" si="33"/>
        <v>0</v>
      </c>
    </row>
    <row r="197" spans="1:11" ht="12.75">
      <c r="A197" s="58"/>
      <c r="B197" s="119" t="s">
        <v>27</v>
      </c>
      <c r="C197" s="126" t="s">
        <v>86</v>
      </c>
      <c r="D197" s="121">
        <v>1</v>
      </c>
      <c r="E197" s="108" t="s">
        <v>118</v>
      </c>
      <c r="F197" s="26"/>
      <c r="G197" s="26"/>
      <c r="H197" s="62">
        <f t="shared" si="34"/>
        <v>0</v>
      </c>
      <c r="I197" s="215">
        <f t="shared" si="36"/>
        <v>0</v>
      </c>
      <c r="J197" s="215">
        <f t="shared" si="36"/>
        <v>0</v>
      </c>
      <c r="K197" s="245">
        <f t="shared" si="33"/>
        <v>0</v>
      </c>
    </row>
    <row r="198" spans="1:11" ht="38.25">
      <c r="A198" s="58"/>
      <c r="B198" s="119" t="s">
        <v>60</v>
      </c>
      <c r="C198" s="246" t="s">
        <v>558</v>
      </c>
      <c r="D198" s="121">
        <v>9</v>
      </c>
      <c r="E198" s="108" t="s">
        <v>118</v>
      </c>
      <c r="F198" s="26"/>
      <c r="G198" s="26"/>
      <c r="H198" s="62">
        <f t="shared" si="34"/>
        <v>0</v>
      </c>
      <c r="I198" s="215">
        <f t="shared" si="36"/>
        <v>0</v>
      </c>
      <c r="J198" s="215">
        <f t="shared" si="36"/>
        <v>0</v>
      </c>
      <c r="K198" s="245">
        <f t="shared" si="33"/>
        <v>0</v>
      </c>
    </row>
    <row r="199" spans="1:11" ht="38.25">
      <c r="A199" s="58"/>
      <c r="B199" s="119" t="s">
        <v>65</v>
      </c>
      <c r="C199" s="246" t="s">
        <v>559</v>
      </c>
      <c r="D199" s="121">
        <v>3</v>
      </c>
      <c r="E199" s="108" t="s">
        <v>118</v>
      </c>
      <c r="F199" s="26"/>
      <c r="G199" s="26"/>
      <c r="H199" s="62">
        <f t="shared" si="34"/>
        <v>0</v>
      </c>
      <c r="I199" s="215">
        <f t="shared" si="36"/>
        <v>0</v>
      </c>
      <c r="J199" s="215">
        <f t="shared" si="36"/>
        <v>0</v>
      </c>
      <c r="K199" s="245">
        <f t="shared" si="33"/>
        <v>0</v>
      </c>
    </row>
    <row r="200" spans="1:11" ht="12.75">
      <c r="A200" s="58"/>
      <c r="B200" s="119" t="s">
        <v>83</v>
      </c>
      <c r="C200" s="126" t="s">
        <v>267</v>
      </c>
      <c r="D200" s="121">
        <v>3</v>
      </c>
      <c r="E200" s="108" t="s">
        <v>17</v>
      </c>
      <c r="F200" s="26"/>
      <c r="G200" s="26"/>
      <c r="H200" s="62">
        <f t="shared" si="34"/>
        <v>0</v>
      </c>
      <c r="I200" s="215">
        <f t="shared" si="36"/>
        <v>0</v>
      </c>
      <c r="J200" s="215">
        <f t="shared" si="36"/>
        <v>0</v>
      </c>
      <c r="K200" s="245">
        <f t="shared" si="33"/>
        <v>0</v>
      </c>
    </row>
    <row r="201" spans="1:11" ht="12.75">
      <c r="A201" s="244"/>
      <c r="B201" s="222">
        <v>3</v>
      </c>
      <c r="C201" s="298" t="s">
        <v>383</v>
      </c>
      <c r="D201" s="299"/>
      <c r="E201" s="299"/>
      <c r="F201" s="299"/>
      <c r="G201" s="299"/>
      <c r="H201" s="299"/>
      <c r="I201" s="299"/>
      <c r="J201" s="299"/>
      <c r="K201" s="300"/>
    </row>
    <row r="202" spans="1:11" ht="12.75">
      <c r="A202" s="58"/>
      <c r="B202" s="119" t="s">
        <v>23</v>
      </c>
      <c r="C202" s="126" t="s">
        <v>71</v>
      </c>
      <c r="D202" s="121">
        <v>500</v>
      </c>
      <c r="E202" s="108" t="s">
        <v>17</v>
      </c>
      <c r="F202" s="26"/>
      <c r="G202" s="26"/>
      <c r="H202" s="62">
        <f t="shared" si="34"/>
        <v>0</v>
      </c>
      <c r="I202" s="215">
        <f aca="true" t="shared" si="37" ref="I202:J208">TRUNC(F202*(1+$K$4),2)</f>
        <v>0</v>
      </c>
      <c r="J202" s="215">
        <f t="shared" si="37"/>
        <v>0</v>
      </c>
      <c r="K202" s="245">
        <f t="shared" si="33"/>
        <v>0</v>
      </c>
    </row>
    <row r="203" spans="1:11" ht="12.75">
      <c r="A203" s="58"/>
      <c r="B203" s="119" t="s">
        <v>24</v>
      </c>
      <c r="C203" s="126" t="s">
        <v>70</v>
      </c>
      <c r="D203" s="121">
        <v>1500</v>
      </c>
      <c r="E203" s="77" t="s">
        <v>17</v>
      </c>
      <c r="F203" s="26"/>
      <c r="G203" s="26"/>
      <c r="H203" s="62">
        <f t="shared" si="34"/>
        <v>0</v>
      </c>
      <c r="I203" s="215">
        <f t="shared" si="37"/>
        <v>0</v>
      </c>
      <c r="J203" s="215">
        <f t="shared" si="37"/>
        <v>0</v>
      </c>
      <c r="K203" s="245">
        <f t="shared" si="33"/>
        <v>0</v>
      </c>
    </row>
    <row r="204" spans="1:11" ht="12.75">
      <c r="A204" s="58"/>
      <c r="B204" s="119" t="s">
        <v>28</v>
      </c>
      <c r="C204" s="126" t="s">
        <v>384</v>
      </c>
      <c r="D204" s="121">
        <v>50</v>
      </c>
      <c r="E204" s="108" t="s">
        <v>17</v>
      </c>
      <c r="F204" s="26"/>
      <c r="G204" s="26"/>
      <c r="H204" s="62">
        <f t="shared" si="34"/>
        <v>0</v>
      </c>
      <c r="I204" s="215">
        <f t="shared" si="37"/>
        <v>0</v>
      </c>
      <c r="J204" s="215">
        <f t="shared" si="37"/>
        <v>0</v>
      </c>
      <c r="K204" s="245">
        <f t="shared" si="33"/>
        <v>0</v>
      </c>
    </row>
    <row r="205" spans="1:11" ht="12.75">
      <c r="A205" s="247"/>
      <c r="B205" s="119" t="s">
        <v>84</v>
      </c>
      <c r="C205" s="246" t="s">
        <v>279</v>
      </c>
      <c r="D205" s="239">
        <v>14</v>
      </c>
      <c r="E205" s="108" t="s">
        <v>118</v>
      </c>
      <c r="F205" s="26"/>
      <c r="G205" s="26"/>
      <c r="H205" s="62">
        <f t="shared" si="34"/>
        <v>0</v>
      </c>
      <c r="I205" s="215">
        <f t="shared" si="37"/>
        <v>0</v>
      </c>
      <c r="J205" s="215">
        <f t="shared" si="37"/>
        <v>0</v>
      </c>
      <c r="K205" s="245">
        <f t="shared" si="33"/>
        <v>0</v>
      </c>
    </row>
    <row r="206" spans="1:11" ht="12.75">
      <c r="A206" s="58"/>
      <c r="B206" s="119" t="s">
        <v>85</v>
      </c>
      <c r="C206" s="126" t="s">
        <v>385</v>
      </c>
      <c r="D206" s="121">
        <v>14</v>
      </c>
      <c r="E206" s="108" t="s">
        <v>118</v>
      </c>
      <c r="F206" s="26"/>
      <c r="G206" s="26"/>
      <c r="H206" s="62">
        <f t="shared" si="34"/>
        <v>0</v>
      </c>
      <c r="I206" s="215">
        <f t="shared" si="37"/>
        <v>0</v>
      </c>
      <c r="J206" s="215">
        <f t="shared" si="37"/>
        <v>0</v>
      </c>
      <c r="K206" s="245">
        <f t="shared" si="33"/>
        <v>0</v>
      </c>
    </row>
    <row r="207" spans="1:11" ht="12.75">
      <c r="A207" s="58"/>
      <c r="B207" s="119" t="s">
        <v>88</v>
      </c>
      <c r="C207" s="126" t="s">
        <v>386</v>
      </c>
      <c r="D207" s="121">
        <v>14</v>
      </c>
      <c r="E207" s="108" t="s">
        <v>17</v>
      </c>
      <c r="F207" s="26"/>
      <c r="G207" s="26"/>
      <c r="H207" s="62">
        <f t="shared" si="34"/>
        <v>0</v>
      </c>
      <c r="I207" s="215">
        <f t="shared" si="37"/>
        <v>0</v>
      </c>
      <c r="J207" s="215">
        <f t="shared" si="37"/>
        <v>0</v>
      </c>
      <c r="K207" s="245">
        <f t="shared" si="33"/>
        <v>0</v>
      </c>
    </row>
    <row r="208" spans="1:11" ht="12.75">
      <c r="A208" s="58"/>
      <c r="B208" s="119" t="s">
        <v>280</v>
      </c>
      <c r="C208" s="126" t="s">
        <v>387</v>
      </c>
      <c r="D208" s="121">
        <v>10</v>
      </c>
      <c r="E208" s="108" t="s">
        <v>17</v>
      </c>
      <c r="F208" s="26"/>
      <c r="G208" s="26"/>
      <c r="H208" s="62">
        <f t="shared" si="34"/>
        <v>0</v>
      </c>
      <c r="I208" s="215">
        <f t="shared" si="37"/>
        <v>0</v>
      </c>
      <c r="J208" s="215">
        <f t="shared" si="37"/>
        <v>0</v>
      </c>
      <c r="K208" s="245">
        <f t="shared" si="33"/>
        <v>0</v>
      </c>
    </row>
    <row r="209" spans="1:11" ht="12.75">
      <c r="A209" s="58"/>
      <c r="B209" s="119" t="s">
        <v>282</v>
      </c>
      <c r="C209" s="126" t="s">
        <v>388</v>
      </c>
      <c r="D209" s="121">
        <v>14</v>
      </c>
      <c r="E209" s="108" t="s">
        <v>17</v>
      </c>
      <c r="F209" s="26"/>
      <c r="G209" s="26"/>
      <c r="H209" s="62">
        <f t="shared" si="34"/>
        <v>0</v>
      </c>
      <c r="I209" s="215">
        <f>TRUNC(F209*(1+$K$4),2)</f>
        <v>0</v>
      </c>
      <c r="J209" s="215">
        <f>TRUNC(G209*(1+$K$4),2)</f>
        <v>0</v>
      </c>
      <c r="K209" s="245">
        <f t="shared" si="33"/>
        <v>0</v>
      </c>
    </row>
    <row r="210" spans="1:11" ht="12.75">
      <c r="A210" s="248"/>
      <c r="B210" s="222">
        <v>4</v>
      </c>
      <c r="C210" s="298" t="s">
        <v>275</v>
      </c>
      <c r="D210" s="299"/>
      <c r="E210" s="299"/>
      <c r="F210" s="299"/>
      <c r="G210" s="299"/>
      <c r="H210" s="299"/>
      <c r="I210" s="299"/>
      <c r="J210" s="299"/>
      <c r="K210" s="300"/>
    </row>
    <row r="211" spans="1:11" ht="12.75">
      <c r="A211" s="58"/>
      <c r="B211" s="241" t="s">
        <v>29</v>
      </c>
      <c r="C211" s="246" t="s">
        <v>276</v>
      </c>
      <c r="D211" s="239">
        <v>300</v>
      </c>
      <c r="E211" s="249" t="s">
        <v>17</v>
      </c>
      <c r="F211" s="26"/>
      <c r="G211" s="26"/>
      <c r="H211" s="62">
        <f t="shared" si="34"/>
        <v>0</v>
      </c>
      <c r="I211" s="215">
        <f>TRUNC(F211*(1+$K$4),2)</f>
        <v>0</v>
      </c>
      <c r="J211" s="215">
        <f>TRUNC(G211*(1+$K$4),2)</f>
        <v>0</v>
      </c>
      <c r="K211" s="245">
        <f t="shared" si="33"/>
        <v>0</v>
      </c>
    </row>
    <row r="212" spans="1:11" ht="12.75">
      <c r="A212" s="58"/>
      <c r="B212" s="241" t="s">
        <v>91</v>
      </c>
      <c r="C212" s="246" t="s">
        <v>277</v>
      </c>
      <c r="D212" s="239">
        <v>100</v>
      </c>
      <c r="E212" s="249" t="s">
        <v>17</v>
      </c>
      <c r="F212" s="26"/>
      <c r="G212" s="26"/>
      <c r="H212" s="62">
        <f t="shared" si="34"/>
        <v>0</v>
      </c>
      <c r="I212" s="215">
        <f aca="true" t="shared" si="38" ref="I212:I220">TRUNC(F212*(1+$K$4),2)</f>
        <v>0</v>
      </c>
      <c r="J212" s="215">
        <f aca="true" t="shared" si="39" ref="J212:J220">TRUNC(G212*(1+$K$4),2)</f>
        <v>0</v>
      </c>
      <c r="K212" s="245">
        <f t="shared" si="33"/>
        <v>0</v>
      </c>
    </row>
    <row r="213" spans="1:11" ht="12.75">
      <c r="A213" s="58"/>
      <c r="B213" s="241" t="s">
        <v>92</v>
      </c>
      <c r="C213" s="126" t="s">
        <v>76</v>
      </c>
      <c r="D213" s="121">
        <v>15</v>
      </c>
      <c r="E213" s="77" t="s">
        <v>17</v>
      </c>
      <c r="F213" s="26"/>
      <c r="G213" s="26"/>
      <c r="H213" s="62">
        <f t="shared" si="34"/>
        <v>0</v>
      </c>
      <c r="I213" s="215">
        <f t="shared" si="38"/>
        <v>0</v>
      </c>
      <c r="J213" s="215">
        <f t="shared" si="39"/>
        <v>0</v>
      </c>
      <c r="K213" s="245">
        <f t="shared" si="33"/>
        <v>0</v>
      </c>
    </row>
    <row r="214" spans="1:11" ht="12.75">
      <c r="A214" s="58"/>
      <c r="B214" s="241" t="s">
        <v>94</v>
      </c>
      <c r="C214" s="126" t="s">
        <v>77</v>
      </c>
      <c r="D214" s="121">
        <v>7</v>
      </c>
      <c r="E214" s="108" t="s">
        <v>118</v>
      </c>
      <c r="F214" s="26"/>
      <c r="G214" s="26"/>
      <c r="H214" s="62">
        <f t="shared" si="34"/>
        <v>0</v>
      </c>
      <c r="I214" s="215">
        <f t="shared" si="38"/>
        <v>0</v>
      </c>
      <c r="J214" s="215">
        <f t="shared" si="39"/>
        <v>0</v>
      </c>
      <c r="K214" s="245">
        <f t="shared" si="33"/>
        <v>0</v>
      </c>
    </row>
    <row r="215" spans="1:11" ht="25.5">
      <c r="A215" s="247"/>
      <c r="B215" s="241" t="s">
        <v>96</v>
      </c>
      <c r="C215" s="246" t="s">
        <v>278</v>
      </c>
      <c r="D215" s="239">
        <v>18</v>
      </c>
      <c r="E215" s="249" t="s">
        <v>17</v>
      </c>
      <c r="F215" s="26"/>
      <c r="G215" s="26"/>
      <c r="H215" s="62">
        <f t="shared" si="34"/>
        <v>0</v>
      </c>
      <c r="I215" s="215">
        <f t="shared" si="38"/>
        <v>0</v>
      </c>
      <c r="J215" s="215">
        <f t="shared" si="39"/>
        <v>0</v>
      </c>
      <c r="K215" s="245">
        <f t="shared" si="33"/>
        <v>0</v>
      </c>
    </row>
    <row r="216" spans="1:11" ht="25.5">
      <c r="A216" s="250"/>
      <c r="B216" s="241" t="s">
        <v>98</v>
      </c>
      <c r="C216" s="251" t="s">
        <v>389</v>
      </c>
      <c r="D216" s="252">
        <v>9</v>
      </c>
      <c r="E216" s="253" t="s">
        <v>17</v>
      </c>
      <c r="F216" s="26"/>
      <c r="G216" s="26"/>
      <c r="H216" s="62">
        <f t="shared" si="34"/>
        <v>0</v>
      </c>
      <c r="I216" s="215">
        <f t="shared" si="38"/>
        <v>0</v>
      </c>
      <c r="J216" s="215">
        <f t="shared" si="39"/>
        <v>0</v>
      </c>
      <c r="K216" s="245">
        <f t="shared" si="33"/>
        <v>0</v>
      </c>
    </row>
    <row r="217" spans="1:11" ht="51">
      <c r="A217" s="247"/>
      <c r="B217" s="241" t="s">
        <v>390</v>
      </c>
      <c r="C217" s="246" t="s">
        <v>560</v>
      </c>
      <c r="D217" s="239">
        <v>2</v>
      </c>
      <c r="E217" s="108" t="s">
        <v>118</v>
      </c>
      <c r="F217" s="26"/>
      <c r="G217" s="26"/>
      <c r="H217" s="62">
        <f t="shared" si="34"/>
        <v>0</v>
      </c>
      <c r="I217" s="215">
        <f t="shared" si="38"/>
        <v>0</v>
      </c>
      <c r="J217" s="215">
        <f t="shared" si="39"/>
        <v>0</v>
      </c>
      <c r="K217" s="245">
        <f t="shared" si="33"/>
        <v>0</v>
      </c>
    </row>
    <row r="218" spans="1:11" ht="51">
      <c r="A218" s="254"/>
      <c r="B218" s="241" t="s">
        <v>391</v>
      </c>
      <c r="C218" s="246" t="s">
        <v>561</v>
      </c>
      <c r="D218" s="239">
        <v>1</v>
      </c>
      <c r="E218" s="108" t="s">
        <v>118</v>
      </c>
      <c r="F218" s="26"/>
      <c r="G218" s="26"/>
      <c r="H218" s="62">
        <f t="shared" si="34"/>
        <v>0</v>
      </c>
      <c r="I218" s="215">
        <f t="shared" si="38"/>
        <v>0</v>
      </c>
      <c r="J218" s="215">
        <f t="shared" si="39"/>
        <v>0</v>
      </c>
      <c r="K218" s="245">
        <f t="shared" si="33"/>
        <v>0</v>
      </c>
    </row>
    <row r="219" spans="1:11" ht="12.75">
      <c r="A219" s="247"/>
      <c r="B219" s="241" t="s">
        <v>392</v>
      </c>
      <c r="C219" s="246" t="s">
        <v>279</v>
      </c>
      <c r="D219" s="239">
        <v>4</v>
      </c>
      <c r="E219" s="108" t="s">
        <v>118</v>
      </c>
      <c r="F219" s="26"/>
      <c r="G219" s="26"/>
      <c r="H219" s="62">
        <f t="shared" si="34"/>
        <v>0</v>
      </c>
      <c r="I219" s="215">
        <f t="shared" si="38"/>
        <v>0</v>
      </c>
      <c r="J219" s="215">
        <f t="shared" si="39"/>
        <v>0</v>
      </c>
      <c r="K219" s="245">
        <f t="shared" si="33"/>
        <v>0</v>
      </c>
    </row>
    <row r="220" spans="1:11" ht="12.75">
      <c r="A220" s="247"/>
      <c r="B220" s="241" t="s">
        <v>393</v>
      </c>
      <c r="C220" s="246" t="s">
        <v>281</v>
      </c>
      <c r="D220" s="239">
        <v>3</v>
      </c>
      <c r="E220" s="108" t="s">
        <v>118</v>
      </c>
      <c r="F220" s="26"/>
      <c r="G220" s="26"/>
      <c r="H220" s="62">
        <f t="shared" si="34"/>
        <v>0</v>
      </c>
      <c r="I220" s="215">
        <f t="shared" si="38"/>
        <v>0</v>
      </c>
      <c r="J220" s="215">
        <f t="shared" si="39"/>
        <v>0</v>
      </c>
      <c r="K220" s="245">
        <f t="shared" si="33"/>
        <v>0</v>
      </c>
    </row>
    <row r="221" spans="1:11" ht="12.75">
      <c r="A221" s="247"/>
      <c r="B221" s="241" t="s">
        <v>394</v>
      </c>
      <c r="C221" s="246" t="s">
        <v>283</v>
      </c>
      <c r="D221" s="239">
        <v>2</v>
      </c>
      <c r="E221" s="108" t="s">
        <v>118</v>
      </c>
      <c r="F221" s="26"/>
      <c r="G221" s="26"/>
      <c r="H221" s="62">
        <f t="shared" si="34"/>
        <v>0</v>
      </c>
      <c r="I221" s="215">
        <f aca="true" t="shared" si="40" ref="I221:J223">TRUNC(F221*(1+$K$4),2)</f>
        <v>0</v>
      </c>
      <c r="J221" s="215">
        <f t="shared" si="40"/>
        <v>0</v>
      </c>
      <c r="K221" s="245">
        <f t="shared" si="33"/>
        <v>0</v>
      </c>
    </row>
    <row r="222" spans="1:11" ht="12.75">
      <c r="A222" s="247"/>
      <c r="B222" s="241" t="s">
        <v>395</v>
      </c>
      <c r="C222" s="246" t="s">
        <v>284</v>
      </c>
      <c r="D222" s="239">
        <v>2</v>
      </c>
      <c r="E222" s="249" t="s">
        <v>87</v>
      </c>
      <c r="F222" s="26"/>
      <c r="G222" s="26"/>
      <c r="H222" s="62">
        <f t="shared" si="34"/>
        <v>0</v>
      </c>
      <c r="I222" s="215">
        <f t="shared" si="40"/>
        <v>0</v>
      </c>
      <c r="J222" s="215">
        <f t="shared" si="40"/>
        <v>0</v>
      </c>
      <c r="K222" s="245">
        <f t="shared" si="33"/>
        <v>0</v>
      </c>
    </row>
    <row r="223" spans="1:11" ht="12.75">
      <c r="A223" s="247"/>
      <c r="B223" s="241" t="s">
        <v>396</v>
      </c>
      <c r="C223" s="246" t="s">
        <v>285</v>
      </c>
      <c r="D223" s="239">
        <v>3</v>
      </c>
      <c r="E223" s="108" t="s">
        <v>118</v>
      </c>
      <c r="F223" s="26"/>
      <c r="G223" s="26"/>
      <c r="H223" s="62">
        <f t="shared" si="34"/>
        <v>0</v>
      </c>
      <c r="I223" s="215">
        <f t="shared" si="40"/>
        <v>0</v>
      </c>
      <c r="J223" s="215">
        <f t="shared" si="40"/>
        <v>0</v>
      </c>
      <c r="K223" s="245">
        <f t="shared" si="33"/>
        <v>0</v>
      </c>
    </row>
    <row r="224" spans="1:11" ht="12.75">
      <c r="A224" s="255"/>
      <c r="B224" s="222">
        <v>5</v>
      </c>
      <c r="C224" s="298" t="s">
        <v>89</v>
      </c>
      <c r="D224" s="299"/>
      <c r="E224" s="299"/>
      <c r="F224" s="299"/>
      <c r="G224" s="299"/>
      <c r="H224" s="299"/>
      <c r="I224" s="299"/>
      <c r="J224" s="299"/>
      <c r="K224" s="300"/>
    </row>
    <row r="225" spans="1:11" ht="12.75">
      <c r="A225" s="58"/>
      <c r="B225" s="119" t="s">
        <v>30</v>
      </c>
      <c r="C225" s="126" t="s">
        <v>71</v>
      </c>
      <c r="D225" s="121">
        <v>100</v>
      </c>
      <c r="E225" s="108" t="s">
        <v>90</v>
      </c>
      <c r="F225" s="26"/>
      <c r="G225" s="26"/>
      <c r="H225" s="62">
        <f t="shared" si="34"/>
        <v>0</v>
      </c>
      <c r="I225" s="63">
        <f aca="true" t="shared" si="41" ref="I225:J232">TRUNC(F225*(1+$K$4),2)</f>
        <v>0</v>
      </c>
      <c r="J225" s="63">
        <f t="shared" si="41"/>
        <v>0</v>
      </c>
      <c r="K225" s="245">
        <f t="shared" si="33"/>
        <v>0</v>
      </c>
    </row>
    <row r="226" spans="1:11" ht="12.75">
      <c r="A226" s="58"/>
      <c r="B226" s="119" t="s">
        <v>31</v>
      </c>
      <c r="C226" s="126" t="s">
        <v>117</v>
      </c>
      <c r="D226" s="121">
        <v>5</v>
      </c>
      <c r="E226" s="108" t="s">
        <v>90</v>
      </c>
      <c r="F226" s="26"/>
      <c r="G226" s="26"/>
      <c r="H226" s="62">
        <f t="shared" si="34"/>
        <v>0</v>
      </c>
      <c r="I226" s="63">
        <f t="shared" si="41"/>
        <v>0</v>
      </c>
      <c r="J226" s="63">
        <f t="shared" si="41"/>
        <v>0</v>
      </c>
      <c r="K226" s="245">
        <f t="shared" si="33"/>
        <v>0</v>
      </c>
    </row>
    <row r="227" spans="1:11" ht="12.75">
      <c r="A227" s="58"/>
      <c r="B227" s="119" t="s">
        <v>105</v>
      </c>
      <c r="C227" s="126" t="s">
        <v>76</v>
      </c>
      <c r="D227" s="121">
        <v>20</v>
      </c>
      <c r="E227" s="77" t="s">
        <v>17</v>
      </c>
      <c r="F227" s="26"/>
      <c r="G227" s="26"/>
      <c r="H227" s="62">
        <f t="shared" si="34"/>
        <v>0</v>
      </c>
      <c r="I227" s="215">
        <f t="shared" si="41"/>
        <v>0</v>
      </c>
      <c r="J227" s="215">
        <f t="shared" si="41"/>
        <v>0</v>
      </c>
      <c r="K227" s="245">
        <f t="shared" si="33"/>
        <v>0</v>
      </c>
    </row>
    <row r="228" spans="1:11" ht="12.75">
      <c r="A228" s="58"/>
      <c r="B228" s="119" t="s">
        <v>106</v>
      </c>
      <c r="C228" s="126" t="s">
        <v>77</v>
      </c>
      <c r="D228" s="121">
        <v>10</v>
      </c>
      <c r="E228" s="108" t="s">
        <v>118</v>
      </c>
      <c r="F228" s="26"/>
      <c r="G228" s="26"/>
      <c r="H228" s="62">
        <f t="shared" si="34"/>
        <v>0</v>
      </c>
      <c r="I228" s="215">
        <f t="shared" si="41"/>
        <v>0</v>
      </c>
      <c r="J228" s="215">
        <f t="shared" si="41"/>
        <v>0</v>
      </c>
      <c r="K228" s="245">
        <f t="shared" si="33"/>
        <v>0</v>
      </c>
    </row>
    <row r="229" spans="1:11" ht="12.75">
      <c r="A229" s="58"/>
      <c r="B229" s="119" t="s">
        <v>107</v>
      </c>
      <c r="C229" s="126" t="s">
        <v>93</v>
      </c>
      <c r="D229" s="121">
        <v>4</v>
      </c>
      <c r="E229" s="108" t="s">
        <v>118</v>
      </c>
      <c r="F229" s="26"/>
      <c r="G229" s="26"/>
      <c r="H229" s="62">
        <f t="shared" si="34"/>
        <v>0</v>
      </c>
      <c r="I229" s="63">
        <f t="shared" si="41"/>
        <v>0</v>
      </c>
      <c r="J229" s="63">
        <f t="shared" si="41"/>
        <v>0</v>
      </c>
      <c r="K229" s="245">
        <f t="shared" si="33"/>
        <v>0</v>
      </c>
    </row>
    <row r="230" spans="1:11" ht="12.75">
      <c r="A230" s="58"/>
      <c r="B230" s="119" t="s">
        <v>108</v>
      </c>
      <c r="C230" s="126" t="s">
        <v>95</v>
      </c>
      <c r="D230" s="121">
        <v>2</v>
      </c>
      <c r="E230" s="108" t="s">
        <v>118</v>
      </c>
      <c r="F230" s="26"/>
      <c r="G230" s="26"/>
      <c r="H230" s="62">
        <f t="shared" si="34"/>
        <v>0</v>
      </c>
      <c r="I230" s="63">
        <f t="shared" si="41"/>
        <v>0</v>
      </c>
      <c r="J230" s="63">
        <f t="shared" si="41"/>
        <v>0</v>
      </c>
      <c r="K230" s="245">
        <f t="shared" si="33"/>
        <v>0</v>
      </c>
    </row>
    <row r="231" spans="1:11" ht="12.75">
      <c r="A231" s="58"/>
      <c r="B231" s="119" t="s">
        <v>116</v>
      </c>
      <c r="C231" s="126" t="s">
        <v>97</v>
      </c>
      <c r="D231" s="121">
        <v>1</v>
      </c>
      <c r="E231" s="108" t="s">
        <v>118</v>
      </c>
      <c r="F231" s="26"/>
      <c r="G231" s="26"/>
      <c r="H231" s="62">
        <f t="shared" si="34"/>
        <v>0</v>
      </c>
      <c r="I231" s="63">
        <f t="shared" si="41"/>
        <v>0</v>
      </c>
      <c r="J231" s="63">
        <f t="shared" si="41"/>
        <v>0</v>
      </c>
      <c r="K231" s="245">
        <f t="shared" si="33"/>
        <v>0</v>
      </c>
    </row>
    <row r="232" spans="1:11" ht="25.5">
      <c r="A232" s="58"/>
      <c r="B232" s="119" t="s">
        <v>270</v>
      </c>
      <c r="C232" s="126" t="s">
        <v>99</v>
      </c>
      <c r="D232" s="121">
        <v>1</v>
      </c>
      <c r="E232" s="108" t="s">
        <v>118</v>
      </c>
      <c r="F232" s="26"/>
      <c r="G232" s="26"/>
      <c r="H232" s="62">
        <f t="shared" si="34"/>
        <v>0</v>
      </c>
      <c r="I232" s="63">
        <f t="shared" si="41"/>
        <v>0</v>
      </c>
      <c r="J232" s="63">
        <f t="shared" si="41"/>
        <v>0</v>
      </c>
      <c r="K232" s="245">
        <f t="shared" si="33"/>
        <v>0</v>
      </c>
    </row>
    <row r="233" spans="1:11" ht="12.75">
      <c r="A233" s="229"/>
      <c r="B233" s="230" t="s">
        <v>537</v>
      </c>
      <c r="C233" s="231" t="s">
        <v>538</v>
      </c>
      <c r="D233" s="232">
        <v>1</v>
      </c>
      <c r="E233" s="233" t="s">
        <v>118</v>
      </c>
      <c r="F233" s="26"/>
      <c r="G233" s="26"/>
      <c r="H233" s="62">
        <f t="shared" si="34"/>
        <v>0</v>
      </c>
      <c r="I233" s="63">
        <f>TRUNC(F233*(1+$K$4),2)</f>
        <v>0</v>
      </c>
      <c r="J233" s="63">
        <f>TRUNC(G233*(1+$K$4),2)</f>
        <v>0</v>
      </c>
      <c r="K233" s="245">
        <f>SUM(I233:J233)*D233</f>
        <v>0</v>
      </c>
    </row>
    <row r="234" spans="1:11" ht="12.75">
      <c r="A234" s="244"/>
      <c r="B234" s="222">
        <v>6</v>
      </c>
      <c r="C234" s="298" t="s">
        <v>109</v>
      </c>
      <c r="D234" s="299"/>
      <c r="E234" s="299"/>
      <c r="F234" s="299"/>
      <c r="G234" s="299"/>
      <c r="H234" s="299"/>
      <c r="I234" s="299"/>
      <c r="J234" s="299"/>
      <c r="K234" s="300"/>
    </row>
    <row r="235" spans="1:11" ht="38.25">
      <c r="A235" s="58"/>
      <c r="B235" s="256" t="s">
        <v>32</v>
      </c>
      <c r="C235" s="256" t="s">
        <v>129</v>
      </c>
      <c r="D235" s="91">
        <v>1</v>
      </c>
      <c r="E235" s="108" t="s">
        <v>118</v>
      </c>
      <c r="F235" s="26"/>
      <c r="G235" s="26"/>
      <c r="H235" s="62">
        <f t="shared" si="34"/>
        <v>0</v>
      </c>
      <c r="I235" s="63">
        <f aca="true" t="shared" si="42" ref="I235:J246">TRUNC(F235*(1+$K$4),2)</f>
        <v>0</v>
      </c>
      <c r="J235" s="63">
        <f t="shared" si="42"/>
        <v>0</v>
      </c>
      <c r="K235" s="245">
        <f t="shared" si="33"/>
        <v>0</v>
      </c>
    </row>
    <row r="236" spans="1:11" ht="38.25">
      <c r="A236" s="255"/>
      <c r="B236" s="256" t="s">
        <v>49</v>
      </c>
      <c r="C236" s="256" t="s">
        <v>562</v>
      </c>
      <c r="D236" s="91">
        <v>7</v>
      </c>
      <c r="E236" s="108" t="s">
        <v>118</v>
      </c>
      <c r="F236" s="26"/>
      <c r="G236" s="26"/>
      <c r="H236" s="62">
        <f t="shared" si="34"/>
        <v>0</v>
      </c>
      <c r="I236" s="63">
        <f t="shared" si="42"/>
        <v>0</v>
      </c>
      <c r="J236" s="63">
        <f t="shared" si="42"/>
        <v>0</v>
      </c>
      <c r="K236" s="245">
        <f t="shared" si="33"/>
        <v>0</v>
      </c>
    </row>
    <row r="237" spans="1:11" ht="12.75">
      <c r="A237" s="89"/>
      <c r="B237" s="256" t="s">
        <v>103</v>
      </c>
      <c r="C237" s="256" t="s">
        <v>563</v>
      </c>
      <c r="D237" s="91">
        <v>2</v>
      </c>
      <c r="E237" s="108" t="s">
        <v>118</v>
      </c>
      <c r="F237" s="26"/>
      <c r="G237" s="26"/>
      <c r="H237" s="62">
        <f t="shared" si="34"/>
        <v>0</v>
      </c>
      <c r="I237" s="63">
        <f t="shared" si="42"/>
        <v>0</v>
      </c>
      <c r="J237" s="63">
        <f t="shared" si="42"/>
        <v>0</v>
      </c>
      <c r="K237" s="245">
        <f t="shared" si="33"/>
        <v>0</v>
      </c>
    </row>
    <row r="238" spans="1:11" ht="12.75">
      <c r="A238" s="89"/>
      <c r="B238" s="256" t="s">
        <v>249</v>
      </c>
      <c r="C238" s="256" t="s">
        <v>564</v>
      </c>
      <c r="D238" s="91">
        <v>1</v>
      </c>
      <c r="E238" s="108" t="s">
        <v>118</v>
      </c>
      <c r="F238" s="26"/>
      <c r="G238" s="26"/>
      <c r="H238" s="62">
        <f t="shared" si="34"/>
        <v>0</v>
      </c>
      <c r="I238" s="63">
        <f t="shared" si="42"/>
        <v>0</v>
      </c>
      <c r="J238" s="63">
        <f t="shared" si="42"/>
        <v>0</v>
      </c>
      <c r="K238" s="245">
        <f t="shared" si="33"/>
        <v>0</v>
      </c>
    </row>
    <row r="239" spans="1:11" ht="25.5">
      <c r="A239" s="89"/>
      <c r="B239" s="256" t="s">
        <v>250</v>
      </c>
      <c r="C239" s="257" t="s">
        <v>565</v>
      </c>
      <c r="D239" s="91">
        <v>300</v>
      </c>
      <c r="E239" s="108" t="s">
        <v>17</v>
      </c>
      <c r="F239" s="26"/>
      <c r="G239" s="26"/>
      <c r="H239" s="62">
        <f t="shared" si="34"/>
        <v>0</v>
      </c>
      <c r="I239" s="63">
        <f t="shared" si="42"/>
        <v>0</v>
      </c>
      <c r="J239" s="63">
        <f t="shared" si="42"/>
        <v>0</v>
      </c>
      <c r="K239" s="245">
        <f t="shared" si="33"/>
        <v>0</v>
      </c>
    </row>
    <row r="240" spans="1:11" ht="12.75">
      <c r="A240" s="89"/>
      <c r="B240" s="256" t="s">
        <v>251</v>
      </c>
      <c r="C240" s="230" t="s">
        <v>566</v>
      </c>
      <c r="D240" s="121">
        <v>40</v>
      </c>
      <c r="E240" s="121" t="s">
        <v>17</v>
      </c>
      <c r="F240" s="26"/>
      <c r="G240" s="26"/>
      <c r="H240" s="62">
        <f t="shared" si="34"/>
        <v>0</v>
      </c>
      <c r="I240" s="63">
        <f t="shared" si="42"/>
        <v>0</v>
      </c>
      <c r="J240" s="63">
        <f t="shared" si="42"/>
        <v>0</v>
      </c>
      <c r="K240" s="245">
        <f t="shared" si="33"/>
        <v>0</v>
      </c>
    </row>
    <row r="241" spans="1:11" ht="12.75">
      <c r="A241" s="258"/>
      <c r="B241" s="256" t="s">
        <v>252</v>
      </c>
      <c r="C241" s="230" t="s">
        <v>268</v>
      </c>
      <c r="D241" s="121">
        <v>18</v>
      </c>
      <c r="E241" s="108" t="s">
        <v>118</v>
      </c>
      <c r="F241" s="26"/>
      <c r="G241" s="26"/>
      <c r="H241" s="62">
        <f t="shared" si="34"/>
        <v>0</v>
      </c>
      <c r="I241" s="63">
        <f t="shared" si="42"/>
        <v>0</v>
      </c>
      <c r="J241" s="63">
        <f t="shared" si="42"/>
        <v>0</v>
      </c>
      <c r="K241" s="245">
        <f t="shared" si="33"/>
        <v>0</v>
      </c>
    </row>
    <row r="242" spans="1:11" ht="12.75">
      <c r="A242" s="258"/>
      <c r="B242" s="256" t="s">
        <v>286</v>
      </c>
      <c r="C242" s="230" t="s">
        <v>269</v>
      </c>
      <c r="D242" s="121">
        <v>4</v>
      </c>
      <c r="E242" s="108" t="s">
        <v>118</v>
      </c>
      <c r="F242" s="26"/>
      <c r="G242" s="26"/>
      <c r="H242" s="62">
        <f t="shared" si="34"/>
        <v>0</v>
      </c>
      <c r="I242" s="63">
        <f t="shared" si="42"/>
        <v>0</v>
      </c>
      <c r="J242" s="63">
        <f t="shared" si="42"/>
        <v>0</v>
      </c>
      <c r="K242" s="245">
        <f t="shared" si="33"/>
        <v>0</v>
      </c>
    </row>
    <row r="243" spans="1:11" ht="12.75">
      <c r="A243" s="258"/>
      <c r="B243" s="256" t="s">
        <v>287</v>
      </c>
      <c r="C243" s="126" t="s">
        <v>72</v>
      </c>
      <c r="D243" s="56">
        <v>3</v>
      </c>
      <c r="E243" s="127" t="s">
        <v>17</v>
      </c>
      <c r="F243" s="26"/>
      <c r="G243" s="26"/>
      <c r="H243" s="62">
        <f t="shared" si="34"/>
        <v>0</v>
      </c>
      <c r="I243" s="63">
        <f t="shared" si="42"/>
        <v>0</v>
      </c>
      <c r="J243" s="63">
        <f t="shared" si="42"/>
        <v>0</v>
      </c>
      <c r="K243" s="245">
        <f t="shared" si="33"/>
        <v>0</v>
      </c>
    </row>
    <row r="244" spans="1:11" ht="12.75">
      <c r="A244" s="258"/>
      <c r="B244" s="256" t="s">
        <v>288</v>
      </c>
      <c r="C244" s="246" t="s">
        <v>86</v>
      </c>
      <c r="D244" s="239">
        <v>4</v>
      </c>
      <c r="E244" s="249" t="s">
        <v>87</v>
      </c>
      <c r="F244" s="26"/>
      <c r="G244" s="26"/>
      <c r="H244" s="62">
        <f t="shared" si="34"/>
        <v>0</v>
      </c>
      <c r="I244" s="63">
        <f t="shared" si="42"/>
        <v>0</v>
      </c>
      <c r="J244" s="63">
        <f t="shared" si="42"/>
        <v>0</v>
      </c>
      <c r="K244" s="245">
        <f aca="true" t="shared" si="43" ref="K244:K319">SUM(I244:J244)*D244</f>
        <v>0</v>
      </c>
    </row>
    <row r="245" spans="1:11" ht="38.25">
      <c r="A245" s="58"/>
      <c r="B245" s="256" t="s">
        <v>397</v>
      </c>
      <c r="C245" s="246" t="s">
        <v>567</v>
      </c>
      <c r="D245" s="239">
        <v>4</v>
      </c>
      <c r="E245" s="108" t="s">
        <v>118</v>
      </c>
      <c r="F245" s="26"/>
      <c r="G245" s="26"/>
      <c r="H245" s="62">
        <f aca="true" t="shared" si="44" ref="H245:H321">SUM(F245:G245)*D245</f>
        <v>0</v>
      </c>
      <c r="I245" s="63">
        <f t="shared" si="42"/>
        <v>0</v>
      </c>
      <c r="J245" s="63">
        <f t="shared" si="42"/>
        <v>0</v>
      </c>
      <c r="K245" s="245">
        <f t="shared" si="43"/>
        <v>0</v>
      </c>
    </row>
    <row r="246" spans="1:11" ht="12.75">
      <c r="A246" s="259"/>
      <c r="B246" s="256" t="s">
        <v>398</v>
      </c>
      <c r="C246" s="126" t="s">
        <v>75</v>
      </c>
      <c r="D246" s="121">
        <v>5</v>
      </c>
      <c r="E246" s="108" t="s">
        <v>118</v>
      </c>
      <c r="F246" s="26"/>
      <c r="G246" s="26"/>
      <c r="H246" s="62">
        <f t="shared" si="44"/>
        <v>0</v>
      </c>
      <c r="I246" s="63">
        <f t="shared" si="42"/>
        <v>0</v>
      </c>
      <c r="J246" s="63">
        <f t="shared" si="42"/>
        <v>0</v>
      </c>
      <c r="K246" s="245">
        <f t="shared" si="43"/>
        <v>0</v>
      </c>
    </row>
    <row r="247" spans="1:11" ht="12.75">
      <c r="A247" s="244"/>
      <c r="B247" s="222">
        <v>7</v>
      </c>
      <c r="C247" s="298" t="s">
        <v>399</v>
      </c>
      <c r="D247" s="299"/>
      <c r="E247" s="299"/>
      <c r="F247" s="299"/>
      <c r="G247" s="299"/>
      <c r="H247" s="299"/>
      <c r="I247" s="299"/>
      <c r="J247" s="299"/>
      <c r="K247" s="300"/>
    </row>
    <row r="248" spans="1:11" ht="51">
      <c r="A248" s="58"/>
      <c r="B248" s="260" t="s">
        <v>110</v>
      </c>
      <c r="C248" s="261" t="s">
        <v>568</v>
      </c>
      <c r="D248" s="262">
        <v>500</v>
      </c>
      <c r="E248" s="108" t="s">
        <v>118</v>
      </c>
      <c r="F248" s="26"/>
      <c r="G248" s="43" t="s">
        <v>188</v>
      </c>
      <c r="H248" s="62">
        <f t="shared" si="44"/>
        <v>0</v>
      </c>
      <c r="I248" s="63">
        <f>TRUNC(F248*(1+$K$4),2)</f>
        <v>0</v>
      </c>
      <c r="J248" s="63" t="s">
        <v>188</v>
      </c>
      <c r="K248" s="245">
        <f t="shared" si="43"/>
        <v>0</v>
      </c>
    </row>
    <row r="249" spans="1:11" ht="63.75">
      <c r="A249" s="248"/>
      <c r="B249" s="260" t="s">
        <v>111</v>
      </c>
      <c r="C249" s="261" t="s">
        <v>400</v>
      </c>
      <c r="D249" s="263">
        <v>125</v>
      </c>
      <c r="E249" s="108" t="s">
        <v>118</v>
      </c>
      <c r="F249" s="26"/>
      <c r="G249" s="26"/>
      <c r="H249" s="62">
        <f t="shared" si="44"/>
        <v>0</v>
      </c>
      <c r="I249" s="63">
        <f>TRUNC(F249*(1+$K$4),2)</f>
        <v>0</v>
      </c>
      <c r="J249" s="63">
        <f>TRUNC(G249*(1+$K$4),2)</f>
        <v>0</v>
      </c>
      <c r="K249" s="245">
        <f t="shared" si="43"/>
        <v>0</v>
      </c>
    </row>
    <row r="250" spans="1:11" ht="25.5">
      <c r="A250" s="264"/>
      <c r="B250" s="260" t="s">
        <v>112</v>
      </c>
      <c r="C250" s="246" t="s">
        <v>401</v>
      </c>
      <c r="D250" s="239">
        <v>7</v>
      </c>
      <c r="E250" s="108" t="s">
        <v>118</v>
      </c>
      <c r="F250" s="26"/>
      <c r="G250" s="26"/>
      <c r="H250" s="62">
        <f t="shared" si="44"/>
        <v>0</v>
      </c>
      <c r="I250" s="63">
        <f>TRUNC(F250*(1+$K$4),2)</f>
        <v>0</v>
      </c>
      <c r="J250" s="63">
        <f>TRUNC(G250*(1+$K$4),2)</f>
        <v>0</v>
      </c>
      <c r="K250" s="245">
        <f t="shared" si="43"/>
        <v>0</v>
      </c>
    </row>
    <row r="251" spans="1:11" ht="12.75">
      <c r="A251" s="265"/>
      <c r="B251" s="260" t="s">
        <v>113</v>
      </c>
      <c r="C251" s="126" t="s">
        <v>402</v>
      </c>
      <c r="D251" s="121">
        <v>10</v>
      </c>
      <c r="E251" s="108" t="s">
        <v>118</v>
      </c>
      <c r="F251" s="26"/>
      <c r="G251" s="26"/>
      <c r="H251" s="62">
        <f t="shared" si="44"/>
        <v>0</v>
      </c>
      <c r="I251" s="63">
        <f>TRUNC(F251*(1+$K$4),2)</f>
        <v>0</v>
      </c>
      <c r="J251" s="63">
        <f>TRUNC(G251*(1+$K$4),2)</f>
        <v>0</v>
      </c>
      <c r="K251" s="245">
        <f t="shared" si="43"/>
        <v>0</v>
      </c>
    </row>
    <row r="252" spans="2:11" ht="25.5">
      <c r="B252" s="260" t="s">
        <v>289</v>
      </c>
      <c r="C252" s="256" t="s">
        <v>539</v>
      </c>
      <c r="D252" s="91">
        <v>4</v>
      </c>
      <c r="E252" s="108" t="s">
        <v>118</v>
      </c>
      <c r="F252" s="26"/>
      <c r="G252" s="26"/>
      <c r="H252" s="62">
        <f t="shared" si="44"/>
        <v>0</v>
      </c>
      <c r="I252" s="215">
        <f aca="true" t="shared" si="45" ref="I252:J254">TRUNC(F252*(1+$K$4),2)</f>
        <v>0</v>
      </c>
      <c r="J252" s="215">
        <f t="shared" si="45"/>
        <v>0</v>
      </c>
      <c r="K252" s="245">
        <f t="shared" si="43"/>
        <v>0</v>
      </c>
    </row>
    <row r="253" spans="1:11" ht="12.75">
      <c r="A253" s="58"/>
      <c r="B253" s="260" t="s">
        <v>290</v>
      </c>
      <c r="C253" s="126" t="s">
        <v>71</v>
      </c>
      <c r="D253" s="220">
        <v>1500</v>
      </c>
      <c r="E253" s="108" t="s">
        <v>90</v>
      </c>
      <c r="F253" s="26"/>
      <c r="G253" s="26"/>
      <c r="H253" s="62">
        <f t="shared" si="44"/>
        <v>0</v>
      </c>
      <c r="I253" s="63">
        <f t="shared" si="45"/>
        <v>0</v>
      </c>
      <c r="J253" s="63">
        <f t="shared" si="45"/>
        <v>0</v>
      </c>
      <c r="K253" s="245">
        <f t="shared" si="43"/>
        <v>0</v>
      </c>
    </row>
    <row r="254" spans="1:11" ht="12.75">
      <c r="A254" s="259"/>
      <c r="B254" s="260" t="s">
        <v>342</v>
      </c>
      <c r="C254" s="261" t="s">
        <v>403</v>
      </c>
      <c r="D254" s="262">
        <v>125</v>
      </c>
      <c r="E254" s="108" t="s">
        <v>118</v>
      </c>
      <c r="F254" s="26"/>
      <c r="G254" s="26"/>
      <c r="H254" s="62">
        <f t="shared" si="44"/>
        <v>0</v>
      </c>
      <c r="I254" s="266">
        <f t="shared" si="45"/>
        <v>0</v>
      </c>
      <c r="J254" s="266">
        <f t="shared" si="45"/>
        <v>0</v>
      </c>
      <c r="K254" s="245">
        <f t="shared" si="43"/>
        <v>0</v>
      </c>
    </row>
    <row r="255" spans="1:11" ht="12.75">
      <c r="A255" s="258"/>
      <c r="B255" s="260" t="s">
        <v>404</v>
      </c>
      <c r="C255" s="126" t="s">
        <v>569</v>
      </c>
      <c r="D255" s="56"/>
      <c r="E255" s="127"/>
      <c r="F255" s="26"/>
      <c r="G255" s="26"/>
      <c r="H255" s="62"/>
      <c r="I255" s="63"/>
      <c r="J255" s="63"/>
      <c r="K255" s="242"/>
    </row>
    <row r="256" spans="1:11" ht="12.75">
      <c r="A256" s="258"/>
      <c r="B256" s="260" t="s">
        <v>405</v>
      </c>
      <c r="C256" s="126" t="s">
        <v>271</v>
      </c>
      <c r="D256" s="56">
        <v>5</v>
      </c>
      <c r="E256" s="108" t="s">
        <v>118</v>
      </c>
      <c r="F256" s="26"/>
      <c r="G256" s="26"/>
      <c r="H256" s="62">
        <f t="shared" si="44"/>
        <v>0</v>
      </c>
      <c r="I256" s="63">
        <f aca="true" t="shared" si="46" ref="I256:J271">TRUNC(F256*(1+$K$4),2)</f>
        <v>0</v>
      </c>
      <c r="J256" s="63">
        <f t="shared" si="46"/>
        <v>0</v>
      </c>
      <c r="K256" s="245">
        <f t="shared" si="43"/>
        <v>0</v>
      </c>
    </row>
    <row r="257" spans="1:11" ht="12.75">
      <c r="A257" s="258"/>
      <c r="B257" s="260" t="s">
        <v>406</v>
      </c>
      <c r="C257" s="126" t="s">
        <v>407</v>
      </c>
      <c r="D257" s="56">
        <v>3</v>
      </c>
      <c r="E257" s="108" t="s">
        <v>118</v>
      </c>
      <c r="F257" s="26"/>
      <c r="G257" s="26"/>
      <c r="H257" s="62">
        <f t="shared" si="44"/>
        <v>0</v>
      </c>
      <c r="I257" s="63">
        <f t="shared" si="46"/>
        <v>0</v>
      </c>
      <c r="J257" s="63">
        <f t="shared" si="46"/>
        <v>0</v>
      </c>
      <c r="K257" s="245">
        <f t="shared" si="43"/>
        <v>0</v>
      </c>
    </row>
    <row r="258" spans="1:11" ht="12.75">
      <c r="A258" s="258"/>
      <c r="B258" s="260" t="s">
        <v>408</v>
      </c>
      <c r="C258" s="126" t="s">
        <v>409</v>
      </c>
      <c r="D258" s="56">
        <v>5</v>
      </c>
      <c r="E258" s="108" t="s">
        <v>118</v>
      </c>
      <c r="F258" s="26"/>
      <c r="G258" s="26"/>
      <c r="H258" s="62">
        <f t="shared" si="44"/>
        <v>0</v>
      </c>
      <c r="I258" s="63">
        <f t="shared" si="46"/>
        <v>0</v>
      </c>
      <c r="J258" s="63">
        <f t="shared" si="46"/>
        <v>0</v>
      </c>
      <c r="K258" s="245">
        <f t="shared" si="43"/>
        <v>0</v>
      </c>
    </row>
    <row r="259" spans="1:11" ht="12.75">
      <c r="A259" s="258"/>
      <c r="B259" s="260" t="s">
        <v>410</v>
      </c>
      <c r="C259" s="223" t="s">
        <v>570</v>
      </c>
      <c r="D259" s="224">
        <v>25</v>
      </c>
      <c r="E259" s="225" t="s">
        <v>17</v>
      </c>
      <c r="F259" s="26"/>
      <c r="G259" s="26"/>
      <c r="H259" s="62">
        <f t="shared" si="44"/>
        <v>0</v>
      </c>
      <c r="I259" s="63">
        <f t="shared" si="46"/>
        <v>0</v>
      </c>
      <c r="J259" s="63">
        <f t="shared" si="46"/>
        <v>0</v>
      </c>
      <c r="K259" s="245">
        <f t="shared" si="43"/>
        <v>0</v>
      </c>
    </row>
    <row r="260" spans="1:11" ht="12.75">
      <c r="A260" s="258"/>
      <c r="B260" s="260" t="s">
        <v>411</v>
      </c>
      <c r="C260" s="126" t="s">
        <v>272</v>
      </c>
      <c r="D260" s="56">
        <v>13</v>
      </c>
      <c r="E260" s="108" t="s">
        <v>118</v>
      </c>
      <c r="F260" s="26"/>
      <c r="G260" s="26"/>
      <c r="H260" s="62">
        <f t="shared" si="44"/>
        <v>0</v>
      </c>
      <c r="I260" s="63">
        <f t="shared" si="46"/>
        <v>0</v>
      </c>
      <c r="J260" s="63">
        <f t="shared" si="46"/>
        <v>0</v>
      </c>
      <c r="K260" s="245">
        <f t="shared" si="43"/>
        <v>0</v>
      </c>
    </row>
    <row r="261" spans="1:11" ht="12.75">
      <c r="A261" s="267"/>
      <c r="B261" s="260" t="s">
        <v>412</v>
      </c>
      <c r="C261" s="126" t="s">
        <v>571</v>
      </c>
      <c r="D261" s="56">
        <v>10</v>
      </c>
      <c r="E261" s="108" t="s">
        <v>118</v>
      </c>
      <c r="F261" s="26"/>
      <c r="G261" s="26"/>
      <c r="H261" s="62">
        <f t="shared" si="44"/>
        <v>0</v>
      </c>
      <c r="I261" s="63">
        <f t="shared" si="46"/>
        <v>0</v>
      </c>
      <c r="J261" s="63">
        <f t="shared" si="46"/>
        <v>0</v>
      </c>
      <c r="K261" s="245">
        <f t="shared" si="43"/>
        <v>0</v>
      </c>
    </row>
    <row r="262" spans="1:11" ht="12.75">
      <c r="A262" s="264"/>
      <c r="B262" s="260" t="s">
        <v>413</v>
      </c>
      <c r="C262" s="261" t="s">
        <v>572</v>
      </c>
      <c r="D262" s="262">
        <v>2</v>
      </c>
      <c r="E262" s="268" t="s">
        <v>87</v>
      </c>
      <c r="F262" s="26"/>
      <c r="G262" s="26"/>
      <c r="H262" s="62">
        <f t="shared" si="44"/>
        <v>0</v>
      </c>
      <c r="I262" s="266">
        <f t="shared" si="46"/>
        <v>0</v>
      </c>
      <c r="J262" s="266">
        <f t="shared" si="46"/>
        <v>0</v>
      </c>
      <c r="K262" s="245">
        <f t="shared" si="43"/>
        <v>0</v>
      </c>
    </row>
    <row r="263" spans="1:11" ht="12.75">
      <c r="A263" s="264"/>
      <c r="B263" s="260" t="s">
        <v>414</v>
      </c>
      <c r="C263" s="261" t="s">
        <v>415</v>
      </c>
      <c r="D263" s="262">
        <v>160</v>
      </c>
      <c r="E263" s="268" t="s">
        <v>17</v>
      </c>
      <c r="F263" s="26"/>
      <c r="G263" s="26"/>
      <c r="H263" s="62">
        <f t="shared" si="44"/>
        <v>0</v>
      </c>
      <c r="I263" s="266">
        <f t="shared" si="46"/>
        <v>0</v>
      </c>
      <c r="J263" s="266">
        <f t="shared" si="46"/>
        <v>0</v>
      </c>
      <c r="K263" s="245">
        <f t="shared" si="43"/>
        <v>0</v>
      </c>
    </row>
    <row r="264" spans="1:11" ht="12.75">
      <c r="A264" s="264"/>
      <c r="B264" s="260" t="s">
        <v>416</v>
      </c>
      <c r="C264" s="261" t="s">
        <v>417</v>
      </c>
      <c r="D264" s="262">
        <v>20</v>
      </c>
      <c r="E264" s="108" t="s">
        <v>118</v>
      </c>
      <c r="F264" s="26"/>
      <c r="G264" s="26"/>
      <c r="H264" s="62">
        <f t="shared" si="44"/>
        <v>0</v>
      </c>
      <c r="I264" s="266">
        <f t="shared" si="46"/>
        <v>0</v>
      </c>
      <c r="J264" s="266">
        <f t="shared" si="46"/>
        <v>0</v>
      </c>
      <c r="K264" s="245">
        <f t="shared" si="43"/>
        <v>0</v>
      </c>
    </row>
    <row r="265" spans="1:11" ht="12.75">
      <c r="A265" s="264"/>
      <c r="B265" s="260" t="s">
        <v>418</v>
      </c>
      <c r="C265" s="261" t="s">
        <v>419</v>
      </c>
      <c r="D265" s="262">
        <v>20</v>
      </c>
      <c r="E265" s="108" t="s">
        <v>118</v>
      </c>
      <c r="F265" s="26"/>
      <c r="G265" s="26"/>
      <c r="H265" s="62">
        <f t="shared" si="44"/>
        <v>0</v>
      </c>
      <c r="I265" s="266">
        <f t="shared" si="46"/>
        <v>0</v>
      </c>
      <c r="J265" s="266">
        <f t="shared" si="46"/>
        <v>0</v>
      </c>
      <c r="K265" s="245">
        <f t="shared" si="43"/>
        <v>0</v>
      </c>
    </row>
    <row r="266" spans="1:11" ht="12.75">
      <c r="A266" s="264"/>
      <c r="B266" s="260" t="s">
        <v>420</v>
      </c>
      <c r="C266" s="261" t="s">
        <v>421</v>
      </c>
      <c r="D266" s="262">
        <v>4</v>
      </c>
      <c r="E266" s="108" t="s">
        <v>118</v>
      </c>
      <c r="F266" s="26"/>
      <c r="G266" s="26"/>
      <c r="H266" s="62">
        <f t="shared" si="44"/>
        <v>0</v>
      </c>
      <c r="I266" s="266">
        <f t="shared" si="46"/>
        <v>0</v>
      </c>
      <c r="J266" s="266">
        <f t="shared" si="46"/>
        <v>0</v>
      </c>
      <c r="K266" s="245">
        <f t="shared" si="43"/>
        <v>0</v>
      </c>
    </row>
    <row r="267" spans="1:11" ht="12.75">
      <c r="A267" s="264"/>
      <c r="B267" s="260" t="s">
        <v>422</v>
      </c>
      <c r="C267" s="261" t="s">
        <v>423</v>
      </c>
      <c r="D267" s="262">
        <v>60</v>
      </c>
      <c r="E267" s="268" t="s">
        <v>17</v>
      </c>
      <c r="F267" s="26"/>
      <c r="G267" s="26"/>
      <c r="H267" s="62">
        <f t="shared" si="44"/>
        <v>0</v>
      </c>
      <c r="I267" s="266">
        <f t="shared" si="46"/>
        <v>0</v>
      </c>
      <c r="J267" s="266">
        <f t="shared" si="46"/>
        <v>0</v>
      </c>
      <c r="K267" s="245">
        <f t="shared" si="43"/>
        <v>0</v>
      </c>
    </row>
    <row r="268" spans="1:11" ht="12.75">
      <c r="A268" s="264"/>
      <c r="B268" s="260" t="s">
        <v>424</v>
      </c>
      <c r="C268" s="261" t="s">
        <v>425</v>
      </c>
      <c r="D268" s="262">
        <v>60</v>
      </c>
      <c r="E268" s="268" t="s">
        <v>17</v>
      </c>
      <c r="F268" s="26"/>
      <c r="G268" s="26"/>
      <c r="H268" s="62">
        <f t="shared" si="44"/>
        <v>0</v>
      </c>
      <c r="I268" s="266">
        <f t="shared" si="46"/>
        <v>0</v>
      </c>
      <c r="J268" s="266">
        <f t="shared" si="46"/>
        <v>0</v>
      </c>
      <c r="K268" s="245">
        <f t="shared" si="43"/>
        <v>0</v>
      </c>
    </row>
    <row r="269" spans="1:11" ht="12.75">
      <c r="A269" s="264"/>
      <c r="B269" s="260" t="s">
        <v>426</v>
      </c>
      <c r="C269" s="261" t="s">
        <v>427</v>
      </c>
      <c r="D269" s="262">
        <v>30</v>
      </c>
      <c r="E269" s="108" t="s">
        <v>118</v>
      </c>
      <c r="F269" s="26"/>
      <c r="G269" s="26"/>
      <c r="H269" s="62">
        <f t="shared" si="44"/>
        <v>0</v>
      </c>
      <c r="I269" s="266">
        <f t="shared" si="46"/>
        <v>0</v>
      </c>
      <c r="J269" s="266">
        <f t="shared" si="46"/>
        <v>0</v>
      </c>
      <c r="K269" s="245">
        <f t="shared" si="43"/>
        <v>0</v>
      </c>
    </row>
    <row r="270" spans="1:11" ht="12.75">
      <c r="A270" s="264"/>
      <c r="B270" s="260" t="s">
        <v>428</v>
      </c>
      <c r="C270" s="261" t="s">
        <v>429</v>
      </c>
      <c r="D270" s="262">
        <v>5</v>
      </c>
      <c r="E270" s="108" t="s">
        <v>118</v>
      </c>
      <c r="F270" s="26"/>
      <c r="G270" s="26"/>
      <c r="H270" s="62">
        <f t="shared" si="44"/>
        <v>0</v>
      </c>
      <c r="I270" s="266">
        <f t="shared" si="46"/>
        <v>0</v>
      </c>
      <c r="J270" s="266">
        <f t="shared" si="46"/>
        <v>0</v>
      </c>
      <c r="K270" s="245">
        <f t="shared" si="43"/>
        <v>0</v>
      </c>
    </row>
    <row r="271" spans="1:11" ht="12.75">
      <c r="A271" s="264"/>
      <c r="B271" s="260" t="s">
        <v>430</v>
      </c>
      <c r="C271" s="261" t="s">
        <v>431</v>
      </c>
      <c r="D271" s="262">
        <v>2</v>
      </c>
      <c r="E271" s="108" t="s">
        <v>118</v>
      </c>
      <c r="F271" s="26"/>
      <c r="G271" s="26"/>
      <c r="H271" s="62">
        <f t="shared" si="44"/>
        <v>0</v>
      </c>
      <c r="I271" s="266">
        <f t="shared" si="46"/>
        <v>0</v>
      </c>
      <c r="J271" s="266">
        <f t="shared" si="46"/>
        <v>0</v>
      </c>
      <c r="K271" s="245">
        <f t="shared" si="43"/>
        <v>0</v>
      </c>
    </row>
    <row r="272" spans="1:11" ht="12.75">
      <c r="A272" s="264"/>
      <c r="B272" s="260" t="s">
        <v>432</v>
      </c>
      <c r="C272" s="261" t="s">
        <v>433</v>
      </c>
      <c r="D272" s="262">
        <v>1</v>
      </c>
      <c r="E272" s="108" t="s">
        <v>118</v>
      </c>
      <c r="F272" s="26"/>
      <c r="G272" s="26"/>
      <c r="H272" s="62">
        <f t="shared" si="44"/>
        <v>0</v>
      </c>
      <c r="I272" s="266">
        <f aca="true" t="shared" si="47" ref="I272:J276">TRUNC(F272*(1+$K$4),2)</f>
        <v>0</v>
      </c>
      <c r="J272" s="266">
        <f t="shared" si="47"/>
        <v>0</v>
      </c>
      <c r="K272" s="245">
        <f t="shared" si="43"/>
        <v>0</v>
      </c>
    </row>
    <row r="273" spans="1:11" ht="14.25" customHeight="1">
      <c r="A273" s="264"/>
      <c r="B273" s="260" t="s">
        <v>434</v>
      </c>
      <c r="C273" s="261" t="s">
        <v>435</v>
      </c>
      <c r="D273" s="262">
        <v>6</v>
      </c>
      <c r="E273" s="268" t="s">
        <v>17</v>
      </c>
      <c r="F273" s="26"/>
      <c r="G273" s="26"/>
      <c r="H273" s="62">
        <f t="shared" si="44"/>
        <v>0</v>
      </c>
      <c r="I273" s="266">
        <f t="shared" si="47"/>
        <v>0</v>
      </c>
      <c r="J273" s="266">
        <f t="shared" si="47"/>
        <v>0</v>
      </c>
      <c r="K273" s="245">
        <f t="shared" si="43"/>
        <v>0</v>
      </c>
    </row>
    <row r="274" spans="1:11" ht="25.5">
      <c r="A274" s="264"/>
      <c r="B274" s="260" t="s">
        <v>436</v>
      </c>
      <c r="C274" s="261" t="s">
        <v>437</v>
      </c>
      <c r="D274" s="262">
        <v>250</v>
      </c>
      <c r="E274" s="108" t="s">
        <v>118</v>
      </c>
      <c r="F274" s="26"/>
      <c r="G274" s="26"/>
      <c r="H274" s="62">
        <f t="shared" si="44"/>
        <v>0</v>
      </c>
      <c r="I274" s="266">
        <f t="shared" si="47"/>
        <v>0</v>
      </c>
      <c r="J274" s="266">
        <f t="shared" si="47"/>
        <v>0</v>
      </c>
      <c r="K274" s="245">
        <f t="shared" si="43"/>
        <v>0</v>
      </c>
    </row>
    <row r="275" spans="1:11" ht="12.75">
      <c r="A275" s="264"/>
      <c r="B275" s="260" t="s">
        <v>438</v>
      </c>
      <c r="C275" s="261" t="s">
        <v>439</v>
      </c>
      <c r="D275" s="262">
        <v>100</v>
      </c>
      <c r="E275" s="108" t="s">
        <v>118</v>
      </c>
      <c r="F275" s="26"/>
      <c r="G275" s="26"/>
      <c r="H275" s="62">
        <f t="shared" si="44"/>
        <v>0</v>
      </c>
      <c r="I275" s="266">
        <f t="shared" si="47"/>
        <v>0</v>
      </c>
      <c r="J275" s="266">
        <f t="shared" si="47"/>
        <v>0</v>
      </c>
      <c r="K275" s="245">
        <f t="shared" si="43"/>
        <v>0</v>
      </c>
    </row>
    <row r="276" spans="1:11" ht="12.75">
      <c r="A276" s="264"/>
      <c r="B276" s="260" t="s">
        <v>440</v>
      </c>
      <c r="C276" s="261" t="s">
        <v>441</v>
      </c>
      <c r="D276" s="262">
        <v>100</v>
      </c>
      <c r="E276" s="268" t="s">
        <v>17</v>
      </c>
      <c r="F276" s="26"/>
      <c r="G276" s="26"/>
      <c r="H276" s="62">
        <f t="shared" si="44"/>
        <v>0</v>
      </c>
      <c r="I276" s="266">
        <f t="shared" si="47"/>
        <v>0</v>
      </c>
      <c r="J276" s="266">
        <f t="shared" si="47"/>
        <v>0</v>
      </c>
      <c r="K276" s="245">
        <f t="shared" si="43"/>
        <v>0</v>
      </c>
    </row>
    <row r="277" spans="1:11" ht="12.75">
      <c r="A277" s="264"/>
      <c r="B277" s="260" t="s">
        <v>442</v>
      </c>
      <c r="C277" s="261" t="s">
        <v>443</v>
      </c>
      <c r="D277" s="262">
        <v>200</v>
      </c>
      <c r="E277" s="268" t="s">
        <v>104</v>
      </c>
      <c r="F277" s="26"/>
      <c r="G277" s="26"/>
      <c r="H277" s="62">
        <f t="shared" si="44"/>
        <v>0</v>
      </c>
      <c r="I277" s="266">
        <f>TRUNC(F277*(1+$K$4),2)</f>
        <v>0</v>
      </c>
      <c r="J277" s="266" t="s">
        <v>16</v>
      </c>
      <c r="K277" s="245">
        <f t="shared" si="43"/>
        <v>0</v>
      </c>
    </row>
    <row r="278" spans="1:11" ht="12.75">
      <c r="A278" s="258"/>
      <c r="B278" s="260" t="s">
        <v>444</v>
      </c>
      <c r="C278" s="126" t="s">
        <v>445</v>
      </c>
      <c r="D278" s="56">
        <v>60</v>
      </c>
      <c r="E278" s="127" t="s">
        <v>17</v>
      </c>
      <c r="F278" s="26"/>
      <c r="G278" s="26"/>
      <c r="H278" s="62">
        <f t="shared" si="44"/>
        <v>0</v>
      </c>
      <c r="I278" s="63">
        <f>TRUNC(F278*(1+$K$4),2)</f>
        <v>0</v>
      </c>
      <c r="J278" s="63">
        <f>TRUNC(G278*(1+$K$4),2)</f>
        <v>0</v>
      </c>
      <c r="K278" s="245">
        <f t="shared" si="43"/>
        <v>0</v>
      </c>
    </row>
    <row r="279" spans="1:11" ht="12.75">
      <c r="A279" s="258"/>
      <c r="B279" s="260" t="s">
        <v>446</v>
      </c>
      <c r="C279" s="126" t="s">
        <v>447</v>
      </c>
      <c r="D279" s="56">
        <v>30</v>
      </c>
      <c r="E279" s="108" t="s">
        <v>118</v>
      </c>
      <c r="F279" s="26"/>
      <c r="G279" s="26"/>
      <c r="H279" s="62">
        <f t="shared" si="44"/>
        <v>0</v>
      </c>
      <c r="I279" s="63">
        <f>TRUNC(F279*(1+$K$4),2)</f>
        <v>0</v>
      </c>
      <c r="J279" s="63">
        <f>TRUNC(G279*(1+$K$4),2)</f>
        <v>0</v>
      </c>
      <c r="K279" s="245">
        <f t="shared" si="43"/>
        <v>0</v>
      </c>
    </row>
    <row r="280" spans="1:11" ht="12.75">
      <c r="A280" s="264"/>
      <c r="B280" s="260" t="s">
        <v>448</v>
      </c>
      <c r="C280" s="261" t="s">
        <v>449</v>
      </c>
      <c r="D280" s="262">
        <v>40</v>
      </c>
      <c r="E280" s="108" t="s">
        <v>118</v>
      </c>
      <c r="F280" s="26"/>
      <c r="G280" s="26"/>
      <c r="H280" s="62">
        <f t="shared" si="44"/>
        <v>0</v>
      </c>
      <c r="I280" s="266">
        <f>TRUNC(F280*(1+$K$4),2)</f>
        <v>0</v>
      </c>
      <c r="J280" s="266">
        <f>TRUNC(G280*(1+$K$4),2)</f>
        <v>0</v>
      </c>
      <c r="K280" s="245">
        <f t="shared" si="43"/>
        <v>0</v>
      </c>
    </row>
    <row r="281" spans="1:11" ht="12.75">
      <c r="A281" s="244"/>
      <c r="B281" s="222">
        <v>8</v>
      </c>
      <c r="C281" s="298" t="s">
        <v>450</v>
      </c>
      <c r="D281" s="299"/>
      <c r="E281" s="299"/>
      <c r="F281" s="299"/>
      <c r="G281" s="299"/>
      <c r="H281" s="299"/>
      <c r="I281" s="299"/>
      <c r="J281" s="299"/>
      <c r="K281" s="300"/>
    </row>
    <row r="282" spans="1:11" ht="25.5">
      <c r="A282" s="269"/>
      <c r="B282" s="270" t="s">
        <v>114</v>
      </c>
      <c r="C282" s="69" t="s">
        <v>573</v>
      </c>
      <c r="D282" s="271">
        <v>1</v>
      </c>
      <c r="E282" s="108" t="s">
        <v>118</v>
      </c>
      <c r="F282" s="26"/>
      <c r="G282" s="26"/>
      <c r="H282" s="62">
        <f t="shared" si="44"/>
        <v>0</v>
      </c>
      <c r="I282" s="72">
        <f>TRUNC(F282*(1+$K$4),2)</f>
        <v>0</v>
      </c>
      <c r="J282" s="35">
        <f>TRUNC(G282*(1+$K$4),2)</f>
        <v>0</v>
      </c>
      <c r="K282" s="245">
        <f t="shared" si="43"/>
        <v>0</v>
      </c>
    </row>
    <row r="283" spans="1:11" ht="12.75">
      <c r="A283" s="269"/>
      <c r="B283" s="270" t="s">
        <v>115</v>
      </c>
      <c r="C283" s="69" t="s">
        <v>451</v>
      </c>
      <c r="D283" s="272"/>
      <c r="E283" s="273" t="s">
        <v>452</v>
      </c>
      <c r="F283" s="274"/>
      <c r="G283" s="275"/>
      <c r="H283" s="62"/>
      <c r="I283" s="72"/>
      <c r="J283" s="35"/>
      <c r="K283" s="245"/>
    </row>
    <row r="284" spans="1:11" ht="12.75">
      <c r="A284" s="269"/>
      <c r="B284" s="270" t="s">
        <v>257</v>
      </c>
      <c r="C284" s="69" t="s">
        <v>453</v>
      </c>
      <c r="D284" s="272">
        <v>8</v>
      </c>
      <c r="E284" s="108" t="s">
        <v>118</v>
      </c>
      <c r="F284" s="26"/>
      <c r="G284" s="26"/>
      <c r="H284" s="62">
        <f t="shared" si="44"/>
        <v>0</v>
      </c>
      <c r="I284" s="72">
        <f aca="true" t="shared" si="48" ref="I284:J286">TRUNC(F284*(1+$K$4),2)</f>
        <v>0</v>
      </c>
      <c r="J284" s="35">
        <f t="shared" si="48"/>
        <v>0</v>
      </c>
      <c r="K284" s="245">
        <f t="shared" si="43"/>
        <v>0</v>
      </c>
    </row>
    <row r="285" spans="1:11" ht="12.75">
      <c r="A285" s="269"/>
      <c r="B285" s="270" t="s">
        <v>258</v>
      </c>
      <c r="C285" s="69" t="s">
        <v>454</v>
      </c>
      <c r="D285" s="272">
        <v>9</v>
      </c>
      <c r="E285" s="108" t="s">
        <v>118</v>
      </c>
      <c r="F285" s="26"/>
      <c r="G285" s="26"/>
      <c r="H285" s="62">
        <f t="shared" si="44"/>
        <v>0</v>
      </c>
      <c r="I285" s="72">
        <f t="shared" si="48"/>
        <v>0</v>
      </c>
      <c r="J285" s="35">
        <f t="shared" si="48"/>
        <v>0</v>
      </c>
      <c r="K285" s="245">
        <f t="shared" si="43"/>
        <v>0</v>
      </c>
    </row>
    <row r="286" spans="1:11" ht="12.75">
      <c r="A286" s="269"/>
      <c r="B286" s="270" t="s">
        <v>455</v>
      </c>
      <c r="C286" s="69" t="s">
        <v>456</v>
      </c>
      <c r="D286" s="272">
        <v>1</v>
      </c>
      <c r="E286" s="108" t="s">
        <v>118</v>
      </c>
      <c r="F286" s="26"/>
      <c r="G286" s="26"/>
      <c r="H286" s="62">
        <f t="shared" si="44"/>
        <v>0</v>
      </c>
      <c r="I286" s="72">
        <f t="shared" si="48"/>
        <v>0</v>
      </c>
      <c r="J286" s="35">
        <f t="shared" si="48"/>
        <v>0</v>
      </c>
      <c r="K286" s="245">
        <f t="shared" si="43"/>
        <v>0</v>
      </c>
    </row>
    <row r="287" spans="1:11" ht="12.75">
      <c r="A287" s="276"/>
      <c r="B287" s="277" t="s">
        <v>346</v>
      </c>
      <c r="C287" s="69" t="s">
        <v>574</v>
      </c>
      <c r="D287" s="278"/>
      <c r="E287" s="273"/>
      <c r="F287" s="279"/>
      <c r="G287" s="275"/>
      <c r="H287" s="62"/>
      <c r="I287" s="35"/>
      <c r="J287" s="35"/>
      <c r="K287" s="64"/>
    </row>
    <row r="288" spans="1:11" ht="12.75">
      <c r="A288" s="276"/>
      <c r="B288" s="277" t="s">
        <v>347</v>
      </c>
      <c r="C288" s="69" t="s">
        <v>457</v>
      </c>
      <c r="D288" s="278">
        <v>4</v>
      </c>
      <c r="E288" s="108" t="s">
        <v>118</v>
      </c>
      <c r="F288" s="26"/>
      <c r="G288" s="26"/>
      <c r="H288" s="62">
        <f>SUM(F288:G288)*D288</f>
        <v>0</v>
      </c>
      <c r="I288" s="35">
        <f aca="true" t="shared" si="49" ref="I288:J295">TRUNC(F288*(1+$K$4),2)</f>
        <v>0</v>
      </c>
      <c r="J288" s="35">
        <f t="shared" si="49"/>
        <v>0</v>
      </c>
      <c r="K288" s="245">
        <f t="shared" si="43"/>
        <v>0</v>
      </c>
    </row>
    <row r="289" spans="1:11" ht="12.75">
      <c r="A289" s="269"/>
      <c r="B289" s="270" t="s">
        <v>349</v>
      </c>
      <c r="C289" s="280" t="s">
        <v>458</v>
      </c>
      <c r="D289" s="272">
        <v>4</v>
      </c>
      <c r="E289" s="108" t="s">
        <v>118</v>
      </c>
      <c r="F289" s="26"/>
      <c r="G289" s="26"/>
      <c r="H289" s="62">
        <f t="shared" si="44"/>
        <v>0</v>
      </c>
      <c r="I289" s="72">
        <f t="shared" si="49"/>
        <v>0</v>
      </c>
      <c r="J289" s="35">
        <f t="shared" si="49"/>
        <v>0</v>
      </c>
      <c r="K289" s="245">
        <f t="shared" si="43"/>
        <v>0</v>
      </c>
    </row>
    <row r="290" spans="1:11" ht="25.5">
      <c r="A290" s="269"/>
      <c r="B290" s="270" t="s">
        <v>459</v>
      </c>
      <c r="C290" s="69" t="s">
        <v>575</v>
      </c>
      <c r="D290" s="272">
        <v>300</v>
      </c>
      <c r="E290" s="273" t="s">
        <v>17</v>
      </c>
      <c r="F290" s="26"/>
      <c r="G290" s="26"/>
      <c r="H290" s="62">
        <f t="shared" si="44"/>
        <v>0</v>
      </c>
      <c r="I290" s="72">
        <f t="shared" si="49"/>
        <v>0</v>
      </c>
      <c r="J290" s="35">
        <f t="shared" si="49"/>
        <v>0</v>
      </c>
      <c r="K290" s="245">
        <f t="shared" si="43"/>
        <v>0</v>
      </c>
    </row>
    <row r="291" spans="1:11" ht="12.75">
      <c r="A291" s="269"/>
      <c r="B291" s="270" t="s">
        <v>460</v>
      </c>
      <c r="C291" s="69" t="s">
        <v>576</v>
      </c>
      <c r="D291" s="272">
        <v>66</v>
      </c>
      <c r="E291" s="273" t="s">
        <v>17</v>
      </c>
      <c r="F291" s="26"/>
      <c r="G291" s="26"/>
      <c r="H291" s="62">
        <f t="shared" si="44"/>
        <v>0</v>
      </c>
      <c r="I291" s="72">
        <f t="shared" si="49"/>
        <v>0</v>
      </c>
      <c r="J291" s="35">
        <f t="shared" si="49"/>
        <v>0</v>
      </c>
      <c r="K291" s="245">
        <f t="shared" si="43"/>
        <v>0</v>
      </c>
    </row>
    <row r="292" spans="1:11" ht="12.75">
      <c r="A292" s="269"/>
      <c r="B292" s="270" t="s">
        <v>461</v>
      </c>
      <c r="C292" s="69" t="s">
        <v>577</v>
      </c>
      <c r="D292" s="272">
        <v>9</v>
      </c>
      <c r="E292" s="108" t="s">
        <v>118</v>
      </c>
      <c r="F292" s="26"/>
      <c r="G292" s="26"/>
      <c r="H292" s="62">
        <f t="shared" si="44"/>
        <v>0</v>
      </c>
      <c r="I292" s="72">
        <f t="shared" si="49"/>
        <v>0</v>
      </c>
      <c r="J292" s="35">
        <f t="shared" si="49"/>
        <v>0</v>
      </c>
      <c r="K292" s="245">
        <f t="shared" si="43"/>
        <v>0</v>
      </c>
    </row>
    <row r="293" spans="1:11" ht="25.5">
      <c r="A293" s="269"/>
      <c r="B293" s="270" t="s">
        <v>462</v>
      </c>
      <c r="C293" s="69" t="s">
        <v>464</v>
      </c>
      <c r="D293" s="281">
        <v>1</v>
      </c>
      <c r="E293" s="108" t="s">
        <v>118</v>
      </c>
      <c r="F293" s="26"/>
      <c r="G293" s="26"/>
      <c r="H293" s="62">
        <f t="shared" si="44"/>
        <v>0</v>
      </c>
      <c r="I293" s="72">
        <f t="shared" si="49"/>
        <v>0</v>
      </c>
      <c r="J293" s="35">
        <f t="shared" si="49"/>
        <v>0</v>
      </c>
      <c r="K293" s="245">
        <f t="shared" si="43"/>
        <v>0</v>
      </c>
    </row>
    <row r="294" spans="1:11" ht="12.75">
      <c r="A294" s="269"/>
      <c r="B294" s="270" t="s">
        <v>463</v>
      </c>
      <c r="C294" s="69" t="s">
        <v>466</v>
      </c>
      <c r="D294" s="281">
        <v>1</v>
      </c>
      <c r="E294" s="108" t="s">
        <v>118</v>
      </c>
      <c r="F294" s="26"/>
      <c r="G294" s="26"/>
      <c r="H294" s="62">
        <f t="shared" si="44"/>
        <v>0</v>
      </c>
      <c r="I294" s="72">
        <f t="shared" si="49"/>
        <v>0</v>
      </c>
      <c r="J294" s="35">
        <f t="shared" si="49"/>
        <v>0</v>
      </c>
      <c r="K294" s="245">
        <f t="shared" si="43"/>
        <v>0</v>
      </c>
    </row>
    <row r="295" spans="1:11" ht="12.75" customHeight="1">
      <c r="A295" s="269"/>
      <c r="B295" s="270" t="s">
        <v>465</v>
      </c>
      <c r="C295" s="69" t="s">
        <v>578</v>
      </c>
      <c r="D295" s="281">
        <v>1</v>
      </c>
      <c r="E295" s="108" t="s">
        <v>118</v>
      </c>
      <c r="F295" s="26"/>
      <c r="G295" s="26"/>
      <c r="H295" s="62">
        <f t="shared" si="44"/>
        <v>0</v>
      </c>
      <c r="I295" s="72">
        <f t="shared" si="49"/>
        <v>0</v>
      </c>
      <c r="J295" s="35">
        <f t="shared" si="49"/>
        <v>0</v>
      </c>
      <c r="K295" s="245">
        <f t="shared" si="43"/>
        <v>0</v>
      </c>
    </row>
    <row r="296" spans="1:11" ht="25.5">
      <c r="A296" s="269"/>
      <c r="B296" s="270" t="s">
        <v>467</v>
      </c>
      <c r="C296" s="69" t="s">
        <v>579</v>
      </c>
      <c r="D296" s="272">
        <v>1</v>
      </c>
      <c r="E296" s="108" t="s">
        <v>118</v>
      </c>
      <c r="F296" s="26"/>
      <c r="G296" s="26"/>
      <c r="H296" s="62">
        <f t="shared" si="44"/>
        <v>0</v>
      </c>
      <c r="I296" s="72">
        <f aca="true" t="shared" si="50" ref="I296:I303">TRUNC(F296*(1+$K$4),2)</f>
        <v>0</v>
      </c>
      <c r="J296" s="35">
        <f aca="true" t="shared" si="51" ref="J296:J303">TRUNC(G296*(1+$K$4),2)</f>
        <v>0</v>
      </c>
      <c r="K296" s="245">
        <f aca="true" t="shared" si="52" ref="K296:K303">SUM(I296:J296)*D296</f>
        <v>0</v>
      </c>
    </row>
    <row r="297" spans="1:11" ht="12.75">
      <c r="A297" s="269"/>
      <c r="B297" s="270" t="s">
        <v>468</v>
      </c>
      <c r="C297" s="69" t="s">
        <v>519</v>
      </c>
      <c r="D297" s="272">
        <v>3</v>
      </c>
      <c r="E297" s="108" t="s">
        <v>118</v>
      </c>
      <c r="F297" s="26"/>
      <c r="G297" s="26"/>
      <c r="H297" s="62">
        <f t="shared" si="44"/>
        <v>0</v>
      </c>
      <c r="I297" s="72">
        <f t="shared" si="50"/>
        <v>0</v>
      </c>
      <c r="J297" s="35">
        <f t="shared" si="51"/>
        <v>0</v>
      </c>
      <c r="K297" s="245">
        <f t="shared" si="52"/>
        <v>0</v>
      </c>
    </row>
    <row r="298" spans="1:11" ht="12.75">
      <c r="A298" s="269"/>
      <c r="B298" s="270" t="s">
        <v>469</v>
      </c>
      <c r="C298" s="69" t="s">
        <v>520</v>
      </c>
      <c r="D298" s="272">
        <v>1</v>
      </c>
      <c r="E298" s="108" t="s">
        <v>118</v>
      </c>
      <c r="F298" s="26"/>
      <c r="G298" s="26"/>
      <c r="H298" s="62">
        <f t="shared" si="44"/>
        <v>0</v>
      </c>
      <c r="I298" s="72">
        <f t="shared" si="50"/>
        <v>0</v>
      </c>
      <c r="J298" s="35">
        <f t="shared" si="51"/>
        <v>0</v>
      </c>
      <c r="K298" s="245">
        <f t="shared" si="52"/>
        <v>0</v>
      </c>
    </row>
    <row r="299" spans="1:11" ht="12.75">
      <c r="A299" s="269"/>
      <c r="B299" s="270" t="s">
        <v>473</v>
      </c>
      <c r="C299" s="69" t="s">
        <v>521</v>
      </c>
      <c r="D299" s="272">
        <v>1</v>
      </c>
      <c r="E299" s="108" t="s">
        <v>118</v>
      </c>
      <c r="F299" s="26"/>
      <c r="G299" s="26"/>
      <c r="H299" s="62">
        <f t="shared" si="44"/>
        <v>0</v>
      </c>
      <c r="I299" s="72">
        <f t="shared" si="50"/>
        <v>0</v>
      </c>
      <c r="J299" s="35">
        <f t="shared" si="51"/>
        <v>0</v>
      </c>
      <c r="K299" s="245">
        <f t="shared" si="52"/>
        <v>0</v>
      </c>
    </row>
    <row r="300" spans="1:11" ht="12.75">
      <c r="A300" s="269"/>
      <c r="B300" s="270" t="s">
        <v>475</v>
      </c>
      <c r="C300" s="69" t="s">
        <v>580</v>
      </c>
      <c r="D300" s="272">
        <v>1</v>
      </c>
      <c r="E300" s="108" t="s">
        <v>118</v>
      </c>
      <c r="F300" s="26"/>
      <c r="G300" s="26"/>
      <c r="H300" s="62">
        <f t="shared" si="44"/>
        <v>0</v>
      </c>
      <c r="I300" s="72">
        <f t="shared" si="50"/>
        <v>0</v>
      </c>
      <c r="J300" s="35">
        <f t="shared" si="51"/>
        <v>0</v>
      </c>
      <c r="K300" s="245">
        <f t="shared" si="52"/>
        <v>0</v>
      </c>
    </row>
    <row r="301" spans="1:11" ht="12.75">
      <c r="A301" s="269"/>
      <c r="B301" s="270" t="s">
        <v>476</v>
      </c>
      <c r="C301" s="69" t="s">
        <v>581</v>
      </c>
      <c r="D301" s="272">
        <v>1</v>
      </c>
      <c r="E301" s="108" t="s">
        <v>118</v>
      </c>
      <c r="F301" s="26"/>
      <c r="G301" s="26"/>
      <c r="H301" s="62">
        <f t="shared" si="44"/>
        <v>0</v>
      </c>
      <c r="I301" s="72">
        <f t="shared" si="50"/>
        <v>0</v>
      </c>
      <c r="J301" s="35">
        <f t="shared" si="51"/>
        <v>0</v>
      </c>
      <c r="K301" s="245">
        <f t="shared" si="52"/>
        <v>0</v>
      </c>
    </row>
    <row r="302" spans="1:11" ht="12.75">
      <c r="A302" s="269"/>
      <c r="B302" s="270" t="s">
        <v>477</v>
      </c>
      <c r="C302" s="69" t="s">
        <v>522</v>
      </c>
      <c r="D302" s="272">
        <v>3</v>
      </c>
      <c r="E302" s="108" t="s">
        <v>118</v>
      </c>
      <c r="F302" s="26"/>
      <c r="G302" s="26"/>
      <c r="H302" s="62">
        <f t="shared" si="44"/>
        <v>0</v>
      </c>
      <c r="I302" s="72">
        <f t="shared" si="50"/>
        <v>0</v>
      </c>
      <c r="J302" s="35">
        <f t="shared" si="51"/>
        <v>0</v>
      </c>
      <c r="K302" s="245">
        <f t="shared" si="52"/>
        <v>0</v>
      </c>
    </row>
    <row r="303" spans="1:11" ht="30" customHeight="1">
      <c r="A303" s="269"/>
      <c r="B303" s="270" t="s">
        <v>478</v>
      </c>
      <c r="C303" s="69" t="s">
        <v>523</v>
      </c>
      <c r="D303" s="272">
        <v>2</v>
      </c>
      <c r="E303" s="108" t="s">
        <v>118</v>
      </c>
      <c r="F303" s="26"/>
      <c r="G303" s="26"/>
      <c r="H303" s="62">
        <f t="shared" si="44"/>
        <v>0</v>
      </c>
      <c r="I303" s="72">
        <f t="shared" si="50"/>
        <v>0</v>
      </c>
      <c r="J303" s="35">
        <f t="shared" si="51"/>
        <v>0</v>
      </c>
      <c r="K303" s="245">
        <f t="shared" si="52"/>
        <v>0</v>
      </c>
    </row>
    <row r="304" spans="1:11" ht="38.25">
      <c r="A304" s="276"/>
      <c r="B304" s="270" t="s">
        <v>480</v>
      </c>
      <c r="C304" s="69" t="s">
        <v>532</v>
      </c>
      <c r="D304" s="281">
        <v>1</v>
      </c>
      <c r="E304" s="108" t="s">
        <v>118</v>
      </c>
      <c r="F304" s="26"/>
      <c r="G304" s="26"/>
      <c r="H304" s="62">
        <f t="shared" si="44"/>
        <v>0</v>
      </c>
      <c r="I304" s="35">
        <f>TRUNC(F304*(1+$K$4),2)</f>
        <v>0</v>
      </c>
      <c r="J304" s="35">
        <f>TRUNC(G304*(1+$K$4),2)</f>
        <v>0</v>
      </c>
      <c r="K304" s="245">
        <f t="shared" si="43"/>
        <v>0</v>
      </c>
    </row>
    <row r="305" spans="1:11" ht="12.75">
      <c r="A305" s="276"/>
      <c r="B305" s="270" t="s">
        <v>524</v>
      </c>
      <c r="C305" s="69" t="s">
        <v>470</v>
      </c>
      <c r="D305" s="278"/>
      <c r="E305" s="273"/>
      <c r="F305" s="279"/>
      <c r="G305" s="275"/>
      <c r="H305" s="62"/>
      <c r="I305" s="35"/>
      <c r="J305" s="35"/>
      <c r="K305" s="64"/>
    </row>
    <row r="306" spans="1:11" ht="12.75">
      <c r="A306" s="276"/>
      <c r="B306" s="277" t="s">
        <v>533</v>
      </c>
      <c r="C306" s="69" t="s">
        <v>471</v>
      </c>
      <c r="D306" s="278">
        <v>22</v>
      </c>
      <c r="E306" s="108" t="s">
        <v>118</v>
      </c>
      <c r="F306" s="26"/>
      <c r="G306" s="26"/>
      <c r="H306" s="62">
        <f t="shared" si="44"/>
        <v>0</v>
      </c>
      <c r="I306" s="35">
        <f>TRUNC(F306*(1+$K$4),2)</f>
        <v>0</v>
      </c>
      <c r="J306" s="35">
        <f>TRUNC(G306*(1+$K$4),2)</f>
        <v>0</v>
      </c>
      <c r="K306" s="245">
        <f t="shared" si="43"/>
        <v>0</v>
      </c>
    </row>
    <row r="307" spans="1:11" ht="12.75">
      <c r="A307" s="276"/>
      <c r="B307" s="277" t="s">
        <v>534</v>
      </c>
      <c r="C307" s="69" t="s">
        <v>472</v>
      </c>
      <c r="D307" s="278">
        <v>12</v>
      </c>
      <c r="E307" s="108" t="s">
        <v>118</v>
      </c>
      <c r="F307" s="26"/>
      <c r="G307" s="26"/>
      <c r="H307" s="62">
        <f t="shared" si="44"/>
        <v>0</v>
      </c>
      <c r="I307" s="35">
        <f aca="true" t="shared" si="53" ref="I307:J314">TRUNC(F307*(1+$K$4),2)</f>
        <v>0</v>
      </c>
      <c r="J307" s="35">
        <f t="shared" si="53"/>
        <v>0</v>
      </c>
      <c r="K307" s="245">
        <f t="shared" si="43"/>
        <v>0</v>
      </c>
    </row>
    <row r="308" spans="1:11" ht="12.75">
      <c r="A308" s="276"/>
      <c r="B308" s="277" t="s">
        <v>525</v>
      </c>
      <c r="C308" s="69" t="s">
        <v>574</v>
      </c>
      <c r="D308" s="278"/>
      <c r="E308" s="273"/>
      <c r="F308" s="279"/>
      <c r="G308" s="275"/>
      <c r="H308" s="62"/>
      <c r="I308" s="35"/>
      <c r="J308" s="35"/>
      <c r="K308" s="64"/>
    </row>
    <row r="309" spans="1:11" ht="12.75">
      <c r="A309" s="276"/>
      <c r="B309" s="277" t="s">
        <v>526</v>
      </c>
      <c r="C309" s="69" t="s">
        <v>474</v>
      </c>
      <c r="D309" s="278">
        <v>4</v>
      </c>
      <c r="E309" s="108" t="s">
        <v>118</v>
      </c>
      <c r="F309" s="26"/>
      <c r="G309" s="26"/>
      <c r="H309" s="62">
        <f t="shared" si="44"/>
        <v>0</v>
      </c>
      <c r="I309" s="35">
        <f t="shared" si="53"/>
        <v>0</v>
      </c>
      <c r="J309" s="35">
        <f t="shared" si="53"/>
        <v>0</v>
      </c>
      <c r="K309" s="245">
        <f t="shared" si="43"/>
        <v>0</v>
      </c>
    </row>
    <row r="310" spans="1:11" ht="12.75">
      <c r="A310" s="276"/>
      <c r="B310" s="277" t="s">
        <v>527</v>
      </c>
      <c r="C310" s="69" t="s">
        <v>458</v>
      </c>
      <c r="D310" s="272">
        <v>6</v>
      </c>
      <c r="E310" s="108" t="s">
        <v>118</v>
      </c>
      <c r="F310" s="26"/>
      <c r="G310" s="26"/>
      <c r="H310" s="62">
        <f t="shared" si="44"/>
        <v>0</v>
      </c>
      <c r="I310" s="35">
        <f t="shared" si="53"/>
        <v>0</v>
      </c>
      <c r="J310" s="35">
        <f t="shared" si="53"/>
        <v>0</v>
      </c>
      <c r="K310" s="245">
        <f t="shared" si="43"/>
        <v>0</v>
      </c>
    </row>
    <row r="311" spans="1:11" ht="12.75">
      <c r="A311" s="276"/>
      <c r="B311" s="277" t="s">
        <v>528</v>
      </c>
      <c r="C311" s="69" t="s">
        <v>582</v>
      </c>
      <c r="D311" s="278">
        <v>48</v>
      </c>
      <c r="E311" s="273" t="s">
        <v>17</v>
      </c>
      <c r="F311" s="26"/>
      <c r="G311" s="26"/>
      <c r="H311" s="62">
        <f t="shared" si="44"/>
        <v>0</v>
      </c>
      <c r="I311" s="35">
        <f t="shared" si="53"/>
        <v>0</v>
      </c>
      <c r="J311" s="35">
        <f t="shared" si="53"/>
        <v>0</v>
      </c>
      <c r="K311" s="245">
        <f t="shared" si="43"/>
        <v>0</v>
      </c>
    </row>
    <row r="312" spans="1:11" ht="12.75">
      <c r="A312" s="276"/>
      <c r="B312" s="277" t="s">
        <v>529</v>
      </c>
      <c r="C312" s="69" t="s">
        <v>583</v>
      </c>
      <c r="D312" s="272">
        <v>30</v>
      </c>
      <c r="E312" s="273" t="s">
        <v>17</v>
      </c>
      <c r="F312" s="26"/>
      <c r="G312" s="26"/>
      <c r="H312" s="62">
        <f t="shared" si="44"/>
        <v>0</v>
      </c>
      <c r="I312" s="35">
        <f t="shared" si="53"/>
        <v>0</v>
      </c>
      <c r="J312" s="35">
        <f t="shared" si="53"/>
        <v>0</v>
      </c>
      <c r="K312" s="245">
        <f t="shared" si="43"/>
        <v>0</v>
      </c>
    </row>
    <row r="313" spans="1:11" ht="12.75">
      <c r="A313" s="282"/>
      <c r="B313" s="277" t="s">
        <v>530</v>
      </c>
      <c r="C313" s="283" t="s">
        <v>479</v>
      </c>
      <c r="D313" s="272">
        <v>20</v>
      </c>
      <c r="E313" s="108" t="s">
        <v>118</v>
      </c>
      <c r="F313" s="26"/>
      <c r="G313" s="26"/>
      <c r="H313" s="62">
        <f t="shared" si="44"/>
        <v>0</v>
      </c>
      <c r="I313" s="266">
        <f t="shared" si="53"/>
        <v>0</v>
      </c>
      <c r="J313" s="266">
        <f t="shared" si="53"/>
        <v>0</v>
      </c>
      <c r="K313" s="245">
        <f t="shared" si="43"/>
        <v>0</v>
      </c>
    </row>
    <row r="314" spans="1:11" ht="12.75">
      <c r="A314" s="276"/>
      <c r="B314" s="277" t="s">
        <v>531</v>
      </c>
      <c r="C314" s="283" t="s">
        <v>481</v>
      </c>
      <c r="D314" s="272">
        <v>12</v>
      </c>
      <c r="E314" s="108" t="s">
        <v>118</v>
      </c>
      <c r="F314" s="26"/>
      <c r="G314" s="26"/>
      <c r="H314" s="62">
        <f t="shared" si="44"/>
        <v>0</v>
      </c>
      <c r="I314" s="35">
        <f t="shared" si="53"/>
        <v>0</v>
      </c>
      <c r="J314" s="35">
        <f t="shared" si="53"/>
        <v>0</v>
      </c>
      <c r="K314" s="245">
        <f t="shared" si="43"/>
        <v>0</v>
      </c>
    </row>
    <row r="315" spans="1:11" ht="12.75">
      <c r="A315" s="244"/>
      <c r="B315" s="222">
        <v>9</v>
      </c>
      <c r="C315" s="298" t="s">
        <v>482</v>
      </c>
      <c r="D315" s="299"/>
      <c r="E315" s="299"/>
      <c r="F315" s="299"/>
      <c r="G315" s="299"/>
      <c r="H315" s="299"/>
      <c r="I315" s="299"/>
      <c r="J315" s="299"/>
      <c r="K315" s="300"/>
    </row>
    <row r="316" spans="1:11" ht="38.25">
      <c r="A316" s="269"/>
      <c r="B316" s="270" t="s">
        <v>124</v>
      </c>
      <c r="C316" s="69" t="s">
        <v>584</v>
      </c>
      <c r="D316" s="271">
        <v>1</v>
      </c>
      <c r="E316" s="108" t="s">
        <v>118</v>
      </c>
      <c r="F316" s="26"/>
      <c r="G316" s="26"/>
      <c r="H316" s="62">
        <f t="shared" si="44"/>
        <v>0</v>
      </c>
      <c r="I316" s="72">
        <f>TRUNC(F316*(1+$K$4),2)</f>
        <v>0</v>
      </c>
      <c r="J316" s="35">
        <f>TRUNC(G316*(1+$K$4),2)</f>
        <v>0</v>
      </c>
      <c r="K316" s="245">
        <f t="shared" si="43"/>
        <v>0</v>
      </c>
    </row>
    <row r="317" spans="1:11" ht="12.75">
      <c r="A317" s="282"/>
      <c r="B317" s="284" t="s">
        <v>125</v>
      </c>
      <c r="C317" s="285" t="s">
        <v>483</v>
      </c>
      <c r="D317" s="286"/>
      <c r="E317" s="226" t="s">
        <v>452</v>
      </c>
      <c r="F317" s="287"/>
      <c r="G317" s="288"/>
      <c r="H317" s="62"/>
      <c r="I317" s="266"/>
      <c r="J317" s="266"/>
      <c r="K317" s="289"/>
    </row>
    <row r="318" spans="1:11" ht="12.75">
      <c r="A318" s="282"/>
      <c r="B318" s="284" t="s">
        <v>357</v>
      </c>
      <c r="C318" s="285" t="s">
        <v>484</v>
      </c>
      <c r="D318" s="286">
        <v>1</v>
      </c>
      <c r="E318" s="108" t="s">
        <v>118</v>
      </c>
      <c r="F318" s="70"/>
      <c r="G318" s="26"/>
      <c r="H318" s="62">
        <f t="shared" si="44"/>
        <v>0</v>
      </c>
      <c r="I318" s="266">
        <f aca="true" t="shared" si="54" ref="I318:J343">TRUNC(F318*(1+$K$4),2)</f>
        <v>0</v>
      </c>
      <c r="J318" s="266">
        <f t="shared" si="54"/>
        <v>0</v>
      </c>
      <c r="K318" s="245">
        <f t="shared" si="43"/>
        <v>0</v>
      </c>
    </row>
    <row r="319" spans="1:11" ht="12.75">
      <c r="A319" s="282"/>
      <c r="B319" s="284" t="s">
        <v>358</v>
      </c>
      <c r="C319" s="285" t="s">
        <v>485</v>
      </c>
      <c r="D319" s="286">
        <v>4</v>
      </c>
      <c r="E319" s="108" t="s">
        <v>118</v>
      </c>
      <c r="F319" s="26"/>
      <c r="G319" s="26"/>
      <c r="H319" s="62">
        <f t="shared" si="44"/>
        <v>0</v>
      </c>
      <c r="I319" s="266">
        <f t="shared" si="54"/>
        <v>0</v>
      </c>
      <c r="J319" s="266">
        <f t="shared" si="54"/>
        <v>0</v>
      </c>
      <c r="K319" s="245">
        <f t="shared" si="43"/>
        <v>0</v>
      </c>
    </row>
    <row r="320" spans="1:11" ht="12.75">
      <c r="A320" s="282"/>
      <c r="B320" s="284" t="s">
        <v>486</v>
      </c>
      <c r="C320" s="285" t="s">
        <v>487</v>
      </c>
      <c r="D320" s="286">
        <v>2</v>
      </c>
      <c r="E320" s="108" t="s">
        <v>118</v>
      </c>
      <c r="F320" s="26"/>
      <c r="G320" s="26"/>
      <c r="H320" s="62">
        <f t="shared" si="44"/>
        <v>0</v>
      </c>
      <c r="I320" s="266">
        <f t="shared" si="54"/>
        <v>0</v>
      </c>
      <c r="J320" s="266">
        <f t="shared" si="54"/>
        <v>0</v>
      </c>
      <c r="K320" s="245">
        <f aca="true" t="shared" si="55" ref="K320:K329">SUM(I320:J320)*D320</f>
        <v>0</v>
      </c>
    </row>
    <row r="321" spans="1:11" ht="12.75">
      <c r="A321" s="282"/>
      <c r="B321" s="284" t="s">
        <v>488</v>
      </c>
      <c r="C321" s="285" t="s">
        <v>489</v>
      </c>
      <c r="D321" s="286">
        <v>1</v>
      </c>
      <c r="E321" s="108" t="s">
        <v>118</v>
      </c>
      <c r="F321" s="26"/>
      <c r="G321" s="26"/>
      <c r="H321" s="62">
        <f t="shared" si="44"/>
        <v>0</v>
      </c>
      <c r="I321" s="266">
        <f t="shared" si="54"/>
        <v>0</v>
      </c>
      <c r="J321" s="266">
        <f t="shared" si="54"/>
        <v>0</v>
      </c>
      <c r="K321" s="245">
        <f t="shared" si="55"/>
        <v>0</v>
      </c>
    </row>
    <row r="322" spans="1:11" ht="12.75">
      <c r="A322" s="282"/>
      <c r="B322" s="290" t="s">
        <v>490</v>
      </c>
      <c r="C322" s="285" t="s">
        <v>491</v>
      </c>
      <c r="D322" s="286"/>
      <c r="E322" s="286"/>
      <c r="F322" s="287"/>
      <c r="G322" s="288"/>
      <c r="H322" s="62"/>
      <c r="I322" s="266"/>
      <c r="J322" s="266"/>
      <c r="K322" s="289"/>
    </row>
    <row r="323" spans="1:11" ht="12.75">
      <c r="A323" s="282"/>
      <c r="B323" s="284" t="s">
        <v>492</v>
      </c>
      <c r="C323" s="285" t="s">
        <v>493</v>
      </c>
      <c r="D323" s="286">
        <v>500</v>
      </c>
      <c r="E323" s="226" t="s">
        <v>17</v>
      </c>
      <c r="F323" s="70"/>
      <c r="G323" s="26"/>
      <c r="H323" s="62">
        <f aca="true" t="shared" si="56" ref="H323:H329">SUM(F323:G323)*D323</f>
        <v>0</v>
      </c>
      <c r="I323" s="266">
        <f t="shared" si="54"/>
        <v>0</v>
      </c>
      <c r="J323" s="266">
        <f t="shared" si="54"/>
        <v>0</v>
      </c>
      <c r="K323" s="245">
        <f t="shared" si="55"/>
        <v>0</v>
      </c>
    </row>
    <row r="324" spans="1:11" ht="12.75">
      <c r="A324" s="282"/>
      <c r="B324" s="284" t="s">
        <v>494</v>
      </c>
      <c r="C324" s="285" t="s">
        <v>495</v>
      </c>
      <c r="D324" s="286">
        <v>800</v>
      </c>
      <c r="E324" s="226" t="s">
        <v>17</v>
      </c>
      <c r="F324" s="26"/>
      <c r="G324" s="26"/>
      <c r="H324" s="62">
        <f t="shared" si="56"/>
        <v>0</v>
      </c>
      <c r="I324" s="266">
        <f t="shared" si="54"/>
        <v>0</v>
      </c>
      <c r="J324" s="266">
        <f t="shared" si="54"/>
        <v>0</v>
      </c>
      <c r="K324" s="245">
        <f t="shared" si="55"/>
        <v>0</v>
      </c>
    </row>
    <row r="325" spans="1:11" ht="12.75">
      <c r="A325" s="282"/>
      <c r="B325" s="284" t="s">
        <v>496</v>
      </c>
      <c r="C325" s="285" t="s">
        <v>497</v>
      </c>
      <c r="D325" s="286">
        <v>300</v>
      </c>
      <c r="E325" s="226" t="s">
        <v>17</v>
      </c>
      <c r="F325" s="26"/>
      <c r="G325" s="26"/>
      <c r="H325" s="62">
        <f t="shared" si="56"/>
        <v>0</v>
      </c>
      <c r="I325" s="266">
        <f t="shared" si="54"/>
        <v>0</v>
      </c>
      <c r="J325" s="266">
        <f t="shared" si="54"/>
        <v>0</v>
      </c>
      <c r="K325" s="245">
        <f t="shared" si="55"/>
        <v>0</v>
      </c>
    </row>
    <row r="326" spans="1:11" ht="12.75">
      <c r="A326" s="282"/>
      <c r="B326" s="284" t="s">
        <v>498</v>
      </c>
      <c r="C326" s="285" t="s">
        <v>585</v>
      </c>
      <c r="D326" s="286">
        <v>3</v>
      </c>
      <c r="E326" s="286" t="s">
        <v>17</v>
      </c>
      <c r="F326" s="26"/>
      <c r="G326" s="26"/>
      <c r="H326" s="62">
        <f t="shared" si="56"/>
        <v>0</v>
      </c>
      <c r="I326" s="266">
        <f t="shared" si="54"/>
        <v>0</v>
      </c>
      <c r="J326" s="266">
        <f t="shared" si="54"/>
        <v>0</v>
      </c>
      <c r="K326" s="245">
        <f t="shared" si="55"/>
        <v>0</v>
      </c>
    </row>
    <row r="327" spans="1:11" ht="12.75">
      <c r="A327" s="282"/>
      <c r="B327" s="284" t="s">
        <v>499</v>
      </c>
      <c r="C327" s="285" t="s">
        <v>586</v>
      </c>
      <c r="D327" s="286">
        <v>1</v>
      </c>
      <c r="E327" s="108" t="s">
        <v>118</v>
      </c>
      <c r="F327" s="26"/>
      <c r="G327" s="26"/>
      <c r="H327" s="62">
        <f t="shared" si="56"/>
        <v>0</v>
      </c>
      <c r="I327" s="266">
        <f t="shared" si="54"/>
        <v>0</v>
      </c>
      <c r="J327" s="266">
        <f t="shared" si="54"/>
        <v>0</v>
      </c>
      <c r="K327" s="245">
        <f t="shared" si="55"/>
        <v>0</v>
      </c>
    </row>
    <row r="328" spans="1:11" ht="25.5">
      <c r="A328" s="282"/>
      <c r="B328" s="284" t="s">
        <v>500</v>
      </c>
      <c r="C328" s="283" t="s">
        <v>501</v>
      </c>
      <c r="D328" s="286">
        <v>60</v>
      </c>
      <c r="E328" s="286" t="s">
        <v>17</v>
      </c>
      <c r="F328" s="26"/>
      <c r="G328" s="26"/>
      <c r="H328" s="62">
        <f t="shared" si="56"/>
        <v>0</v>
      </c>
      <c r="I328" s="266">
        <f t="shared" si="54"/>
        <v>0</v>
      </c>
      <c r="J328" s="266">
        <f t="shared" si="54"/>
        <v>0</v>
      </c>
      <c r="K328" s="245">
        <f t="shared" si="55"/>
        <v>0</v>
      </c>
    </row>
    <row r="329" spans="1:11" ht="25.5">
      <c r="A329" s="282"/>
      <c r="B329" s="284" t="s">
        <v>502</v>
      </c>
      <c r="C329" s="283" t="s">
        <v>503</v>
      </c>
      <c r="D329" s="286">
        <v>25</v>
      </c>
      <c r="E329" s="108" t="s">
        <v>118</v>
      </c>
      <c r="F329" s="26"/>
      <c r="G329" s="26"/>
      <c r="H329" s="62">
        <f t="shared" si="56"/>
        <v>0</v>
      </c>
      <c r="I329" s="266">
        <f t="shared" si="54"/>
        <v>0</v>
      </c>
      <c r="J329" s="266">
        <f t="shared" si="54"/>
        <v>0</v>
      </c>
      <c r="K329" s="245">
        <f t="shared" si="55"/>
        <v>0</v>
      </c>
    </row>
    <row r="330" spans="1:11" ht="12.75">
      <c r="A330" s="244"/>
      <c r="B330" s="222">
        <v>10</v>
      </c>
      <c r="C330" s="298" t="s">
        <v>504</v>
      </c>
      <c r="D330" s="299"/>
      <c r="E330" s="299"/>
      <c r="F330" s="299"/>
      <c r="G330" s="299"/>
      <c r="H330" s="299"/>
      <c r="I330" s="299"/>
      <c r="J330" s="299"/>
      <c r="K330" s="300"/>
    </row>
    <row r="331" spans="1:11" ht="38.25">
      <c r="A331" s="258"/>
      <c r="B331" s="230" t="s">
        <v>259</v>
      </c>
      <c r="C331" s="126" t="s">
        <v>505</v>
      </c>
      <c r="D331" s="56">
        <v>1</v>
      </c>
      <c r="E331" s="108" t="s">
        <v>118</v>
      </c>
      <c r="F331" s="26"/>
      <c r="G331" s="26"/>
      <c r="H331" s="62">
        <f aca="true" t="shared" si="57" ref="H331:H341">SUM(F331,G331)*D331</f>
        <v>0</v>
      </c>
      <c r="I331" s="63">
        <f t="shared" si="54"/>
        <v>0</v>
      </c>
      <c r="J331" s="63">
        <f>TRUNC(G331*(1+$K$4),2)</f>
        <v>0</v>
      </c>
      <c r="K331" s="242">
        <f>SUM(I331:J331)*D331</f>
        <v>0</v>
      </c>
    </row>
    <row r="332" spans="1:11" ht="12.75">
      <c r="A332" s="258"/>
      <c r="B332" s="230" t="s">
        <v>260</v>
      </c>
      <c r="C332" s="126" t="s">
        <v>506</v>
      </c>
      <c r="D332" s="56">
        <v>1</v>
      </c>
      <c r="E332" s="108" t="s">
        <v>118</v>
      </c>
      <c r="F332" s="26"/>
      <c r="G332" s="26"/>
      <c r="H332" s="62">
        <f t="shared" si="57"/>
        <v>0</v>
      </c>
      <c r="I332" s="266">
        <f t="shared" si="54"/>
        <v>0</v>
      </c>
      <c r="J332" s="63">
        <f>TRUNC(G332*(1+$K$4),2)</f>
        <v>0</v>
      </c>
      <c r="K332" s="242">
        <f aca="true" t="shared" si="58" ref="K332:K339">SUM(I332:J332)*D332</f>
        <v>0</v>
      </c>
    </row>
    <row r="333" spans="1:11" ht="12.75">
      <c r="A333" s="258"/>
      <c r="B333" s="230" t="s">
        <v>261</v>
      </c>
      <c r="C333" s="126" t="s">
        <v>507</v>
      </c>
      <c r="D333" s="56">
        <v>1</v>
      </c>
      <c r="E333" s="108" t="s">
        <v>118</v>
      </c>
      <c r="F333" s="26"/>
      <c r="G333" s="26"/>
      <c r="H333" s="62">
        <f t="shared" si="57"/>
        <v>0</v>
      </c>
      <c r="I333" s="266">
        <f t="shared" si="54"/>
        <v>0</v>
      </c>
      <c r="J333" s="63">
        <f>TRUNC(G333*(1+$K$4),2)</f>
        <v>0</v>
      </c>
      <c r="K333" s="242">
        <f t="shared" si="58"/>
        <v>0</v>
      </c>
    </row>
    <row r="334" spans="1:11" ht="12.75">
      <c r="A334" s="258"/>
      <c r="B334" s="230" t="s">
        <v>262</v>
      </c>
      <c r="C334" s="126" t="s">
        <v>508</v>
      </c>
      <c r="D334" s="56">
        <v>800</v>
      </c>
      <c r="E334" s="127" t="s">
        <v>17</v>
      </c>
      <c r="F334" s="26"/>
      <c r="G334" s="26"/>
      <c r="H334" s="62">
        <f t="shared" si="57"/>
        <v>0</v>
      </c>
      <c r="I334" s="266">
        <f t="shared" si="54"/>
        <v>0</v>
      </c>
      <c r="J334" s="63">
        <f>TRUNC(G334*(1+$K$4),2)</f>
        <v>0</v>
      </c>
      <c r="K334" s="242">
        <f t="shared" si="58"/>
        <v>0</v>
      </c>
    </row>
    <row r="335" spans="1:11" ht="12.75">
      <c r="A335" s="258"/>
      <c r="B335" s="230" t="s">
        <v>263</v>
      </c>
      <c r="C335" s="126" t="s">
        <v>509</v>
      </c>
      <c r="D335" s="56">
        <v>15</v>
      </c>
      <c r="E335" s="108" t="s">
        <v>118</v>
      </c>
      <c r="F335" s="26"/>
      <c r="G335" s="26"/>
      <c r="H335" s="62">
        <f t="shared" si="57"/>
        <v>0</v>
      </c>
      <c r="I335" s="266">
        <f t="shared" si="54"/>
        <v>0</v>
      </c>
      <c r="J335" s="63" t="s">
        <v>16</v>
      </c>
      <c r="K335" s="242">
        <f t="shared" si="58"/>
        <v>0</v>
      </c>
    </row>
    <row r="336" spans="1:11" ht="12.75">
      <c r="A336" s="258"/>
      <c r="B336" s="230" t="s">
        <v>263</v>
      </c>
      <c r="C336" s="126" t="s">
        <v>600</v>
      </c>
      <c r="D336" s="56">
        <v>15</v>
      </c>
      <c r="E336" s="108" t="s">
        <v>118</v>
      </c>
      <c r="F336" s="26"/>
      <c r="G336" s="26"/>
      <c r="H336" s="62">
        <f>SUM(F336,G336)*D336</f>
        <v>0</v>
      </c>
      <c r="I336" s="266">
        <f>TRUNC(F336*(1+$K$4),2)</f>
        <v>0</v>
      </c>
      <c r="J336" s="63" t="s">
        <v>16</v>
      </c>
      <c r="K336" s="242">
        <f>SUM(I336:J336)*D336</f>
        <v>0</v>
      </c>
    </row>
    <row r="337" spans="1:11" ht="12.75">
      <c r="A337" s="258"/>
      <c r="B337" s="230" t="s">
        <v>359</v>
      </c>
      <c r="C337" s="126" t="s">
        <v>510</v>
      </c>
      <c r="D337" s="56">
        <v>15</v>
      </c>
      <c r="E337" s="127" t="s">
        <v>17</v>
      </c>
      <c r="F337" s="26"/>
      <c r="G337" s="26"/>
      <c r="H337" s="62">
        <f t="shared" si="57"/>
        <v>0</v>
      </c>
      <c r="I337" s="266">
        <f t="shared" si="54"/>
        <v>0</v>
      </c>
      <c r="J337" s="63">
        <f>TRUNC(G337*(1+$K$4),2)</f>
        <v>0</v>
      </c>
      <c r="K337" s="242">
        <f t="shared" si="58"/>
        <v>0</v>
      </c>
    </row>
    <row r="338" spans="1:11" ht="12.75">
      <c r="A338" s="258"/>
      <c r="B338" s="230" t="s">
        <v>511</v>
      </c>
      <c r="C338" s="126" t="s">
        <v>445</v>
      </c>
      <c r="D338" s="56">
        <v>60</v>
      </c>
      <c r="E338" s="127" t="s">
        <v>17</v>
      </c>
      <c r="F338" s="26"/>
      <c r="G338" s="26"/>
      <c r="H338" s="62">
        <f t="shared" si="57"/>
        <v>0</v>
      </c>
      <c r="I338" s="266">
        <f t="shared" si="54"/>
        <v>0</v>
      </c>
      <c r="J338" s="63">
        <f>TRUNC(G338*(1+$K$4),2)</f>
        <v>0</v>
      </c>
      <c r="K338" s="242">
        <f t="shared" si="58"/>
        <v>0</v>
      </c>
    </row>
    <row r="339" spans="1:11" ht="12.75">
      <c r="A339" s="258"/>
      <c r="B339" s="230" t="s">
        <v>512</v>
      </c>
      <c r="C339" s="126" t="s">
        <v>447</v>
      </c>
      <c r="D339" s="56">
        <v>28</v>
      </c>
      <c r="E339" s="108" t="s">
        <v>118</v>
      </c>
      <c r="F339" s="26"/>
      <c r="G339" s="26"/>
      <c r="H339" s="62">
        <f t="shared" si="57"/>
        <v>0</v>
      </c>
      <c r="I339" s="266">
        <f t="shared" si="54"/>
        <v>0</v>
      </c>
      <c r="J339" s="63">
        <f>TRUNC(G339*(1+$K$4),2)</f>
        <v>0</v>
      </c>
      <c r="K339" s="242">
        <f t="shared" si="58"/>
        <v>0</v>
      </c>
    </row>
    <row r="340" spans="1:13" ht="25.5">
      <c r="A340" s="258"/>
      <c r="B340" s="230" t="s">
        <v>513</v>
      </c>
      <c r="C340" s="126" t="s">
        <v>514</v>
      </c>
      <c r="D340" s="56">
        <v>15</v>
      </c>
      <c r="E340" s="108" t="s">
        <v>118</v>
      </c>
      <c r="F340" s="26"/>
      <c r="G340" s="26"/>
      <c r="H340" s="62">
        <f t="shared" si="57"/>
        <v>0</v>
      </c>
      <c r="I340" s="266">
        <f t="shared" si="54"/>
        <v>0</v>
      </c>
      <c r="J340" s="63">
        <f>TRUNC(G340*(1+$K$4),2)</f>
        <v>0</v>
      </c>
      <c r="K340" s="242">
        <f>SUM(I340:J340)*D340</f>
        <v>0</v>
      </c>
      <c r="L340" s="228"/>
      <c r="M340" s="227"/>
    </row>
    <row r="341" spans="1:11" ht="25.5">
      <c r="A341" s="258"/>
      <c r="B341" s="230" t="s">
        <v>515</v>
      </c>
      <c r="C341" s="126" t="s">
        <v>516</v>
      </c>
      <c r="D341" s="56">
        <v>1</v>
      </c>
      <c r="E341" s="127" t="s">
        <v>139</v>
      </c>
      <c r="F341" s="26"/>
      <c r="G341" s="26"/>
      <c r="H341" s="62">
        <f t="shared" si="57"/>
        <v>0</v>
      </c>
      <c r="I341" s="266">
        <f t="shared" si="54"/>
        <v>0</v>
      </c>
      <c r="J341" s="63">
        <f>TRUNC(G341*(1+$K$4),2)</f>
        <v>0</v>
      </c>
      <c r="K341" s="242">
        <f>SUM(I341:J341)*D341</f>
        <v>0</v>
      </c>
    </row>
    <row r="342" spans="1:11" ht="12.75">
      <c r="A342" s="244"/>
      <c r="B342" s="222">
        <v>11</v>
      </c>
      <c r="C342" s="298" t="s">
        <v>100</v>
      </c>
      <c r="D342" s="299"/>
      <c r="E342" s="299"/>
      <c r="F342" s="299"/>
      <c r="G342" s="299"/>
      <c r="H342" s="299"/>
      <c r="I342" s="299"/>
      <c r="J342" s="299"/>
      <c r="K342" s="300"/>
    </row>
    <row r="343" spans="1:11" ht="12.75">
      <c r="A343" s="244"/>
      <c r="B343" s="119" t="s">
        <v>144</v>
      </c>
      <c r="C343" s="126" t="s">
        <v>101</v>
      </c>
      <c r="D343" s="121">
        <v>60</v>
      </c>
      <c r="E343" s="108" t="s">
        <v>118</v>
      </c>
      <c r="F343" s="26"/>
      <c r="G343" s="26"/>
      <c r="H343" s="62">
        <f aca="true" t="shared" si="59" ref="H343:H349">SUM(F343:G343)*D343</f>
        <v>0</v>
      </c>
      <c r="I343" s="266">
        <f t="shared" si="54"/>
        <v>0</v>
      </c>
      <c r="J343" s="63">
        <f t="shared" si="54"/>
        <v>0</v>
      </c>
      <c r="K343" s="245">
        <f aca="true" t="shared" si="60" ref="K343:K349">SUM(I343:J343)*D343</f>
        <v>0</v>
      </c>
    </row>
    <row r="344" spans="1:11" ht="12.75">
      <c r="A344" s="244"/>
      <c r="B344" s="119" t="s">
        <v>364</v>
      </c>
      <c r="C344" s="126" t="s">
        <v>536</v>
      </c>
      <c r="D344" s="121">
        <v>15</v>
      </c>
      <c r="E344" s="108" t="s">
        <v>118</v>
      </c>
      <c r="F344" s="43" t="s">
        <v>188</v>
      </c>
      <c r="G344" s="26"/>
      <c r="H344" s="62">
        <f t="shared" si="59"/>
        <v>0</v>
      </c>
      <c r="I344" s="215" t="s">
        <v>188</v>
      </c>
      <c r="J344" s="63">
        <f aca="true" t="shared" si="61" ref="J344:J349">TRUNC(G344*(1+$K$4),2)</f>
        <v>0</v>
      </c>
      <c r="K344" s="245">
        <f t="shared" si="60"/>
        <v>0</v>
      </c>
    </row>
    <row r="345" spans="1:11" ht="12.75">
      <c r="A345" s="244"/>
      <c r="B345" s="119" t="s">
        <v>367</v>
      </c>
      <c r="C345" s="126" t="s">
        <v>102</v>
      </c>
      <c r="D345" s="121">
        <v>1</v>
      </c>
      <c r="E345" s="108" t="s">
        <v>118</v>
      </c>
      <c r="F345" s="43" t="s">
        <v>188</v>
      </c>
      <c r="G345" s="26"/>
      <c r="H345" s="62">
        <f>SUM(F345:G345)*D345</f>
        <v>0</v>
      </c>
      <c r="I345" s="215" t="s">
        <v>188</v>
      </c>
      <c r="J345" s="63">
        <f t="shared" si="61"/>
        <v>0</v>
      </c>
      <c r="K345" s="245">
        <f>SUM(I345:J345)*D345</f>
        <v>0</v>
      </c>
    </row>
    <row r="346" spans="1:11" ht="12.75">
      <c r="A346" s="244"/>
      <c r="B346" s="119" t="s">
        <v>371</v>
      </c>
      <c r="C346" s="126" t="s">
        <v>127</v>
      </c>
      <c r="D346" s="121">
        <v>1</v>
      </c>
      <c r="E346" s="108" t="s">
        <v>118</v>
      </c>
      <c r="F346" s="43" t="s">
        <v>188</v>
      </c>
      <c r="G346" s="26"/>
      <c r="H346" s="62">
        <f t="shared" si="59"/>
        <v>0</v>
      </c>
      <c r="I346" s="215" t="s">
        <v>188</v>
      </c>
      <c r="J346" s="63">
        <f t="shared" si="61"/>
        <v>0</v>
      </c>
      <c r="K346" s="245">
        <f t="shared" si="60"/>
        <v>0</v>
      </c>
    </row>
    <row r="347" spans="1:11" ht="12.75">
      <c r="A347" s="58"/>
      <c r="B347" s="119" t="s">
        <v>373</v>
      </c>
      <c r="C347" s="256" t="s">
        <v>130</v>
      </c>
      <c r="D347" s="91">
        <v>3</v>
      </c>
      <c r="E347" s="108" t="s">
        <v>118</v>
      </c>
      <c r="F347" s="43" t="s">
        <v>188</v>
      </c>
      <c r="G347" s="26"/>
      <c r="H347" s="62">
        <f t="shared" si="59"/>
        <v>0</v>
      </c>
      <c r="I347" s="215" t="s">
        <v>188</v>
      </c>
      <c r="J347" s="63">
        <f t="shared" si="61"/>
        <v>0</v>
      </c>
      <c r="K347" s="245">
        <f t="shared" si="60"/>
        <v>0</v>
      </c>
    </row>
    <row r="348" spans="1:11" ht="25.5">
      <c r="A348" s="58"/>
      <c r="B348" s="119" t="s">
        <v>518</v>
      </c>
      <c r="C348" s="256" t="s">
        <v>517</v>
      </c>
      <c r="D348" s="91">
        <v>15</v>
      </c>
      <c r="E348" s="108" t="s">
        <v>118</v>
      </c>
      <c r="F348" s="43" t="s">
        <v>188</v>
      </c>
      <c r="G348" s="26"/>
      <c r="H348" s="62">
        <f>SUM(F348:G348)*D348</f>
        <v>0</v>
      </c>
      <c r="I348" s="215" t="s">
        <v>188</v>
      </c>
      <c r="J348" s="63">
        <f t="shared" si="61"/>
        <v>0</v>
      </c>
      <c r="K348" s="245">
        <f>SUM(I348:J348)*D348</f>
        <v>0</v>
      </c>
    </row>
    <row r="349" spans="1:11" ht="12.75">
      <c r="A349" s="58"/>
      <c r="B349" s="119" t="s">
        <v>535</v>
      </c>
      <c r="C349" s="126" t="s">
        <v>273</v>
      </c>
      <c r="D349" s="121">
        <v>1</v>
      </c>
      <c r="E349" s="108" t="s">
        <v>118</v>
      </c>
      <c r="F349" s="43" t="s">
        <v>188</v>
      </c>
      <c r="G349" s="26"/>
      <c r="H349" s="62">
        <f t="shared" si="59"/>
        <v>0</v>
      </c>
      <c r="I349" s="215" t="s">
        <v>188</v>
      </c>
      <c r="J349" s="63">
        <f t="shared" si="61"/>
        <v>0</v>
      </c>
      <c r="K349" s="245">
        <f t="shared" si="60"/>
        <v>0</v>
      </c>
    </row>
    <row r="350" spans="1:12" ht="12.75">
      <c r="A350" s="133"/>
      <c r="B350" s="134"/>
      <c r="C350" s="135" t="s">
        <v>61</v>
      </c>
      <c r="D350" s="136"/>
      <c r="E350" s="137"/>
      <c r="F350" s="199">
        <f>SUMPRODUCT(D177:D349,F177:F349)</f>
        <v>0</v>
      </c>
      <c r="G350" s="199">
        <f>SUMPRODUCT(D177:D349,G177:G349)</f>
        <v>0</v>
      </c>
      <c r="H350" s="200">
        <f>SUM(H177:H349)</f>
        <v>0</v>
      </c>
      <c r="I350" s="131">
        <f>SUMPRODUCT(D177:D349,I177:I349)</f>
        <v>0</v>
      </c>
      <c r="J350" s="131">
        <f>SUMPRODUCT(D177:D349,J177:J349)</f>
        <v>0</v>
      </c>
      <c r="K350" s="132">
        <f>SUM(K177:K349)</f>
        <v>0</v>
      </c>
      <c r="L350" s="228"/>
    </row>
    <row r="351" spans="1:11" ht="12.75">
      <c r="A351" s="128"/>
      <c r="B351" s="129" t="s">
        <v>291</v>
      </c>
      <c r="C351" s="128" t="s">
        <v>292</v>
      </c>
      <c r="D351" s="183"/>
      <c r="E351" s="128"/>
      <c r="F351" s="184"/>
      <c r="G351" s="184"/>
      <c r="H351" s="130"/>
      <c r="I351" s="185"/>
      <c r="J351" s="186"/>
      <c r="K351" s="187"/>
    </row>
    <row r="352" spans="1:13" ht="204">
      <c r="A352" s="58"/>
      <c r="B352" s="119" t="s">
        <v>0</v>
      </c>
      <c r="C352" s="126" t="s">
        <v>610</v>
      </c>
      <c r="D352" s="121">
        <v>2</v>
      </c>
      <c r="E352" s="293" t="s">
        <v>118</v>
      </c>
      <c r="F352" s="26"/>
      <c r="G352" s="26"/>
      <c r="H352" s="294">
        <f aca="true" t="shared" si="62" ref="H352:H367">SUM(F352,G352)*D352</f>
        <v>0</v>
      </c>
      <c r="I352" s="72">
        <f aca="true" t="shared" si="63" ref="I352:J367">TRUNC(F352*(1+$K$4),2)</f>
        <v>0</v>
      </c>
      <c r="J352" s="35">
        <f t="shared" si="63"/>
        <v>0</v>
      </c>
      <c r="K352" s="295">
        <f aca="true" t="shared" si="64" ref="K352:K367">SUM(I352:J352)*D352</f>
        <v>0</v>
      </c>
      <c r="M352" s="2"/>
    </row>
    <row r="353" spans="1:13" ht="357">
      <c r="A353" s="58"/>
      <c r="B353" s="119" t="s">
        <v>1</v>
      </c>
      <c r="C353" s="126" t="s">
        <v>611</v>
      </c>
      <c r="D353" s="121">
        <v>2</v>
      </c>
      <c r="E353" s="293" t="s">
        <v>118</v>
      </c>
      <c r="F353" s="26"/>
      <c r="G353" s="26"/>
      <c r="H353" s="294">
        <f t="shared" si="62"/>
        <v>0</v>
      </c>
      <c r="I353" s="72">
        <f t="shared" si="63"/>
        <v>0</v>
      </c>
      <c r="J353" s="35">
        <f t="shared" si="63"/>
        <v>0</v>
      </c>
      <c r="K353" s="295">
        <f t="shared" si="64"/>
        <v>0</v>
      </c>
      <c r="M353" s="2"/>
    </row>
    <row r="354" spans="1:13" ht="51">
      <c r="A354" s="58"/>
      <c r="B354" s="119" t="s">
        <v>18</v>
      </c>
      <c r="C354" s="126" t="s">
        <v>612</v>
      </c>
      <c r="D354" s="121">
        <v>2</v>
      </c>
      <c r="E354" s="293" t="s">
        <v>293</v>
      </c>
      <c r="F354" s="26"/>
      <c r="G354" s="26"/>
      <c r="H354" s="294">
        <f t="shared" si="62"/>
        <v>0</v>
      </c>
      <c r="I354" s="297">
        <f t="shared" si="63"/>
        <v>0</v>
      </c>
      <c r="J354" s="35">
        <f t="shared" si="63"/>
        <v>0</v>
      </c>
      <c r="K354" s="295">
        <f t="shared" si="64"/>
        <v>0</v>
      </c>
      <c r="M354" s="2"/>
    </row>
    <row r="355" spans="1:13" ht="25.5">
      <c r="A355" s="58"/>
      <c r="B355" s="119" t="s">
        <v>19</v>
      </c>
      <c r="C355" s="126" t="s">
        <v>294</v>
      </c>
      <c r="D355" s="121">
        <v>1</v>
      </c>
      <c r="E355" s="293" t="s">
        <v>293</v>
      </c>
      <c r="F355" s="296" t="s">
        <v>16</v>
      </c>
      <c r="G355" s="26"/>
      <c r="H355" s="294">
        <f t="shared" si="62"/>
        <v>0</v>
      </c>
      <c r="I355" s="297" t="s">
        <v>16</v>
      </c>
      <c r="J355" s="35">
        <f t="shared" si="63"/>
        <v>0</v>
      </c>
      <c r="K355" s="295">
        <f t="shared" si="64"/>
        <v>0</v>
      </c>
      <c r="M355" s="2"/>
    </row>
    <row r="356" spans="1:13" ht="12.75">
      <c r="A356" s="58"/>
      <c r="B356" s="119" t="s">
        <v>20</v>
      </c>
      <c r="C356" s="126" t="s">
        <v>295</v>
      </c>
      <c r="D356" s="121">
        <v>2</v>
      </c>
      <c r="E356" s="293" t="s">
        <v>293</v>
      </c>
      <c r="F356" s="26"/>
      <c r="G356" s="26"/>
      <c r="H356" s="294">
        <f t="shared" si="62"/>
        <v>0</v>
      </c>
      <c r="I356" s="72">
        <f t="shared" si="63"/>
        <v>0</v>
      </c>
      <c r="J356" s="35">
        <f t="shared" si="63"/>
        <v>0</v>
      </c>
      <c r="K356" s="295">
        <f t="shared" si="64"/>
        <v>0</v>
      </c>
      <c r="M356" s="2"/>
    </row>
    <row r="357" spans="1:13" ht="25.5">
      <c r="A357" s="58"/>
      <c r="B357" s="119" t="s">
        <v>21</v>
      </c>
      <c r="C357" s="126" t="s">
        <v>296</v>
      </c>
      <c r="D357" s="121">
        <v>1</v>
      </c>
      <c r="E357" s="293" t="s">
        <v>293</v>
      </c>
      <c r="F357" s="296" t="s">
        <v>16</v>
      </c>
      <c r="G357" s="26"/>
      <c r="H357" s="294">
        <f t="shared" si="62"/>
        <v>0</v>
      </c>
      <c r="I357" s="297" t="s">
        <v>16</v>
      </c>
      <c r="J357" s="35">
        <f t="shared" si="63"/>
        <v>0</v>
      </c>
      <c r="K357" s="295">
        <f t="shared" si="64"/>
        <v>0</v>
      </c>
      <c r="M357" s="2"/>
    </row>
    <row r="358" spans="1:13" ht="25.5">
      <c r="A358" s="58"/>
      <c r="B358" s="119" t="s">
        <v>22</v>
      </c>
      <c r="C358" s="126" t="s">
        <v>297</v>
      </c>
      <c r="D358" s="121">
        <v>1</v>
      </c>
      <c r="E358" s="293" t="s">
        <v>293</v>
      </c>
      <c r="F358" s="296" t="s">
        <v>16</v>
      </c>
      <c r="G358" s="26"/>
      <c r="H358" s="294">
        <f t="shared" si="62"/>
        <v>0</v>
      </c>
      <c r="I358" s="297" t="s">
        <v>16</v>
      </c>
      <c r="J358" s="35">
        <f t="shared" si="63"/>
        <v>0</v>
      </c>
      <c r="K358" s="295">
        <f t="shared" si="64"/>
        <v>0</v>
      </c>
      <c r="M358" s="2"/>
    </row>
    <row r="359" spans="1:13" ht="25.5">
      <c r="A359" s="58"/>
      <c r="B359" s="119" t="s">
        <v>52</v>
      </c>
      <c r="C359" s="126" t="s">
        <v>613</v>
      </c>
      <c r="D359" s="121">
        <v>1</v>
      </c>
      <c r="E359" s="293" t="s">
        <v>293</v>
      </c>
      <c r="F359" s="26"/>
      <c r="G359" s="26"/>
      <c r="H359" s="294">
        <f t="shared" si="62"/>
        <v>0</v>
      </c>
      <c r="I359" s="72">
        <f aca="true" t="shared" si="65" ref="I359:I364">TRUNC(F359*(1+$K$4),2)</f>
        <v>0</v>
      </c>
      <c r="J359" s="35">
        <f t="shared" si="63"/>
        <v>0</v>
      </c>
      <c r="K359" s="295">
        <f t="shared" si="64"/>
        <v>0</v>
      </c>
      <c r="M359" s="2"/>
    </row>
    <row r="360" spans="1:13" ht="12.75">
      <c r="A360" s="58"/>
      <c r="B360" s="119" t="s">
        <v>53</v>
      </c>
      <c r="C360" s="126" t="s">
        <v>298</v>
      </c>
      <c r="D360" s="121">
        <v>1</v>
      </c>
      <c r="E360" s="293" t="s">
        <v>293</v>
      </c>
      <c r="F360" s="26"/>
      <c r="G360" s="26"/>
      <c r="H360" s="294">
        <f t="shared" si="62"/>
        <v>0</v>
      </c>
      <c r="I360" s="72">
        <f t="shared" si="65"/>
        <v>0</v>
      </c>
      <c r="J360" s="35">
        <f t="shared" si="63"/>
        <v>0</v>
      </c>
      <c r="K360" s="295">
        <f t="shared" si="64"/>
        <v>0</v>
      </c>
      <c r="M360" s="2"/>
    </row>
    <row r="361" spans="1:13" ht="102">
      <c r="A361" s="58"/>
      <c r="B361" s="119" t="s">
        <v>54</v>
      </c>
      <c r="C361" s="126" t="s">
        <v>614</v>
      </c>
      <c r="D361" s="121">
        <v>19</v>
      </c>
      <c r="E361" s="293" t="s">
        <v>293</v>
      </c>
      <c r="F361" s="26"/>
      <c r="G361" s="26"/>
      <c r="H361" s="294">
        <f t="shared" si="62"/>
        <v>0</v>
      </c>
      <c r="I361" s="72">
        <f t="shared" si="65"/>
        <v>0</v>
      </c>
      <c r="J361" s="35">
        <f t="shared" si="63"/>
        <v>0</v>
      </c>
      <c r="K361" s="295">
        <f t="shared" si="64"/>
        <v>0</v>
      </c>
      <c r="M361" s="2"/>
    </row>
    <row r="362" spans="1:13" ht="102">
      <c r="A362" s="58"/>
      <c r="B362" s="119" t="s">
        <v>55</v>
      </c>
      <c r="C362" s="126" t="s">
        <v>615</v>
      </c>
      <c r="D362" s="121">
        <v>40</v>
      </c>
      <c r="E362" s="293" t="s">
        <v>17</v>
      </c>
      <c r="F362" s="26"/>
      <c r="G362" s="26"/>
      <c r="H362" s="294">
        <f t="shared" si="62"/>
        <v>0</v>
      </c>
      <c r="I362" s="72">
        <f t="shared" si="65"/>
        <v>0</v>
      </c>
      <c r="J362" s="35">
        <f t="shared" si="63"/>
        <v>0</v>
      </c>
      <c r="K362" s="295">
        <f t="shared" si="64"/>
        <v>0</v>
      </c>
      <c r="M362" s="2"/>
    </row>
    <row r="363" spans="1:13" ht="89.25">
      <c r="A363" s="58"/>
      <c r="B363" s="119" t="s">
        <v>56</v>
      </c>
      <c r="C363" s="126" t="s">
        <v>616</v>
      </c>
      <c r="D363" s="121">
        <v>200</v>
      </c>
      <c r="E363" s="33" t="s">
        <v>15</v>
      </c>
      <c r="F363" s="26"/>
      <c r="G363" s="26"/>
      <c r="H363" s="294">
        <f t="shared" si="62"/>
        <v>0</v>
      </c>
      <c r="I363" s="72">
        <f t="shared" si="65"/>
        <v>0</v>
      </c>
      <c r="J363" s="35">
        <f t="shared" si="63"/>
        <v>0</v>
      </c>
      <c r="K363" s="295">
        <f t="shared" si="64"/>
        <v>0</v>
      </c>
      <c r="M363" s="2"/>
    </row>
    <row r="364" spans="1:13" ht="38.25">
      <c r="A364" s="58"/>
      <c r="B364" s="119" t="s">
        <v>57</v>
      </c>
      <c r="C364" s="126" t="s">
        <v>617</v>
      </c>
      <c r="D364" s="121">
        <v>5</v>
      </c>
      <c r="E364" s="293" t="s">
        <v>293</v>
      </c>
      <c r="F364" s="26"/>
      <c r="G364" s="26"/>
      <c r="H364" s="294">
        <f t="shared" si="62"/>
        <v>0</v>
      </c>
      <c r="I364" s="72">
        <f t="shared" si="65"/>
        <v>0</v>
      </c>
      <c r="J364" s="35">
        <f t="shared" si="63"/>
        <v>0</v>
      </c>
      <c r="K364" s="295">
        <f t="shared" si="64"/>
        <v>0</v>
      </c>
      <c r="M364" s="2"/>
    </row>
    <row r="365" spans="1:13" ht="25.5">
      <c r="A365" s="58"/>
      <c r="B365" s="119" t="s">
        <v>58</v>
      </c>
      <c r="C365" s="126" t="s">
        <v>618</v>
      </c>
      <c r="D365" s="121">
        <v>60</v>
      </c>
      <c r="E365" s="293" t="s">
        <v>17</v>
      </c>
      <c r="F365" s="26"/>
      <c r="G365" s="26"/>
      <c r="H365" s="294">
        <f t="shared" si="62"/>
        <v>0</v>
      </c>
      <c r="I365" s="297">
        <f t="shared" si="63"/>
        <v>0</v>
      </c>
      <c r="J365" s="35">
        <f t="shared" si="63"/>
        <v>0</v>
      </c>
      <c r="K365" s="295">
        <f t="shared" si="64"/>
        <v>0</v>
      </c>
      <c r="M365" s="2"/>
    </row>
    <row r="366" spans="1:13" ht="25.5">
      <c r="A366" s="58"/>
      <c r="B366" s="119" t="s">
        <v>59</v>
      </c>
      <c r="C366" s="126" t="s">
        <v>299</v>
      </c>
      <c r="D366" s="121">
        <v>2</v>
      </c>
      <c r="E366" s="33" t="s">
        <v>15</v>
      </c>
      <c r="F366" s="26"/>
      <c r="G366" s="26"/>
      <c r="H366" s="294">
        <f t="shared" si="62"/>
        <v>0</v>
      </c>
      <c r="I366" s="72">
        <f>TRUNC(F366*(1+$K$4),2)</f>
        <v>0</v>
      </c>
      <c r="J366" s="35">
        <f t="shared" si="63"/>
        <v>0</v>
      </c>
      <c r="K366" s="295">
        <f t="shared" si="64"/>
        <v>0</v>
      </c>
      <c r="M366" s="2"/>
    </row>
    <row r="367" spans="1:13" ht="102">
      <c r="A367" s="58"/>
      <c r="B367" s="119" t="s">
        <v>619</v>
      </c>
      <c r="C367" s="126" t="s">
        <v>620</v>
      </c>
      <c r="D367" s="121">
        <v>1</v>
      </c>
      <c r="E367" s="293" t="s">
        <v>118</v>
      </c>
      <c r="F367" s="26"/>
      <c r="G367" s="26"/>
      <c r="H367" s="294">
        <f t="shared" si="62"/>
        <v>0</v>
      </c>
      <c r="I367" s="72">
        <f>TRUNC(F367*(1+$K$4),2)</f>
        <v>0</v>
      </c>
      <c r="J367" s="35">
        <f t="shared" si="63"/>
        <v>0</v>
      </c>
      <c r="K367" s="295">
        <f t="shared" si="64"/>
        <v>0</v>
      </c>
      <c r="M367" s="2"/>
    </row>
    <row r="368" spans="1:12" ht="12.75">
      <c r="A368" s="133"/>
      <c r="B368" s="134"/>
      <c r="C368" s="135" t="s">
        <v>300</v>
      </c>
      <c r="D368" s="136"/>
      <c r="E368" s="137"/>
      <c r="F368" s="131">
        <f>SUMPRODUCT(D352:D367,F352:F367)</f>
        <v>0</v>
      </c>
      <c r="G368" s="131">
        <f>SUMPRODUCT(D352:D367,G352:G367)</f>
        <v>0</v>
      </c>
      <c r="H368" s="132">
        <f>SUMPRODUCT(H352:H367)</f>
        <v>0</v>
      </c>
      <c r="I368" s="202">
        <f>SUMPRODUCT(D352:D367,I352:I367)</f>
        <v>0</v>
      </c>
      <c r="J368" s="202">
        <f>SUMPRODUCT(D352:D367,J352:J367)</f>
        <v>0</v>
      </c>
      <c r="K368" s="132">
        <f>SUMPRODUCT(K352:K367)</f>
        <v>0</v>
      </c>
      <c r="L368" s="235"/>
    </row>
    <row r="369" spans="1:12" ht="12.75">
      <c r="A369" s="188"/>
      <c r="B369" s="189"/>
      <c r="C369" s="190" t="s">
        <v>274</v>
      </c>
      <c r="D369" s="191"/>
      <c r="E369" s="192"/>
      <c r="F369" s="198">
        <f aca="true" t="shared" si="66" ref="F369:K369">F350+F175+F368</f>
        <v>0</v>
      </c>
      <c r="G369" s="198">
        <f t="shared" si="66"/>
        <v>0</v>
      </c>
      <c r="H369" s="198">
        <f t="shared" si="66"/>
        <v>0</v>
      </c>
      <c r="I369" s="198">
        <f t="shared" si="66"/>
        <v>0</v>
      </c>
      <c r="J369" s="198">
        <f t="shared" si="66"/>
        <v>0</v>
      </c>
      <c r="K369" s="198">
        <f t="shared" si="66"/>
        <v>0</v>
      </c>
      <c r="L369" s="235"/>
    </row>
  </sheetData>
  <sheetProtection password="C690" sheet="1"/>
  <mergeCells count="37">
    <mergeCell ref="A1:H2"/>
    <mergeCell ref="I1:K2"/>
    <mergeCell ref="A3:H3"/>
    <mergeCell ref="A4:H4"/>
    <mergeCell ref="I4:J4"/>
    <mergeCell ref="A6:H6"/>
    <mergeCell ref="A5:H5"/>
    <mergeCell ref="D12:D13"/>
    <mergeCell ref="E12:E13"/>
    <mergeCell ref="C12:C13"/>
    <mergeCell ref="A12:A13"/>
    <mergeCell ref="I6:J6"/>
    <mergeCell ref="F12:G12"/>
    <mergeCell ref="B12:B13"/>
    <mergeCell ref="C10:F10"/>
    <mergeCell ref="H10:K10"/>
    <mergeCell ref="H11:K11"/>
    <mergeCell ref="C342:K342"/>
    <mergeCell ref="C177:K177"/>
    <mergeCell ref="C193:K193"/>
    <mergeCell ref="C201:K201"/>
    <mergeCell ref="C210:K210"/>
    <mergeCell ref="A9:K9"/>
    <mergeCell ref="C234:K234"/>
    <mergeCell ref="C15:H15"/>
    <mergeCell ref="K12:K13"/>
    <mergeCell ref="H12:H13"/>
    <mergeCell ref="C224:K224"/>
    <mergeCell ref="A7:H7"/>
    <mergeCell ref="C247:K247"/>
    <mergeCell ref="C281:K281"/>
    <mergeCell ref="C315:K315"/>
    <mergeCell ref="C330:K330"/>
    <mergeCell ref="C11:F11"/>
    <mergeCell ref="I12:J12"/>
    <mergeCell ref="A10:B10"/>
    <mergeCell ref="A11:B11"/>
  </mergeCells>
  <conditionalFormatting sqref="I287:K287 I288:J288">
    <cfRule type="cellIs" priority="1" dxfId="0" operator="equal">
      <formula>"x,xx"</formula>
    </cfRule>
  </conditionalFormatting>
  <conditionalFormatting sqref="I305:K305 I314:J314 I304:J304 I308:K308 I306:J307 I309:J312">
    <cfRule type="cellIs" priority="2" dxfId="0" operator="equal">
      <formula>"x,xx"</formula>
    </cfRule>
  </conditionalFormatting>
  <hyperlinks>
    <hyperlink ref="C197" display="Derivação saída eletrodutos p/Canaleta de Alumínio de 73x25mm"/>
    <hyperlink ref="C188" display="Derivação saída eletrodutos p/Canaleta de Alumínio de 73x25mm"/>
    <hyperlink ref="C239" display="Cabo de cobre unipolar #2,5mm² flexível HF (Não Halogenado), 70°C  450/750V AFUMEX, AFITOX ou similar "/>
    <hyperlink ref="C244" display="Derivação saída eletrodutos p/Canaleta de Alumínio de 73x25mm"/>
    <hyperlink ref="D216"/>
    <hyperlink ref="C216" display="Eletroduto Flexível com alma de aço revestimento PVC com boxes- Sealtube - 1/2 &quot; (descida máscara)"/>
    <hyperlink ref="D262"/>
    <hyperlink ref="C262" display="Caixa de passagem  FORRO de ferro galv 200mm x 200mm c/tampa "/>
    <hyperlink ref="D263"/>
    <hyperlink ref="C266" display="Emendas &quot;T&quot; ou  &quot;X&quot;  para perfilado 38x38mm  "/>
    <hyperlink ref="C264" display="Fixação Lateral 4 furos p/perfilado 38x38mm"/>
    <hyperlink ref="C265" display="Emendas Internas (&quot;I&quot;, &quot;L&quot;) para perfilado 38x38mm  "/>
    <hyperlink ref="C263" display="Perfilado perfurado 38x38mm "/>
    <hyperlink ref="D265"/>
    <hyperlink ref="D266"/>
    <hyperlink ref="D264"/>
  </hyperlinks>
  <printOptions/>
  <pageMargins left="0.5118110236220472" right="0.5118110236220472" top="0.7874015748031497" bottom="0.7874015748031497" header="0.31496062992125984" footer="0.31496062992125984"/>
  <pageSetup fitToHeight="0" fitToWidth="1" horizontalDpi="600" verticalDpi="600" orientation="landscape" paperSize="9" scale="70" r:id="rId3"/>
  <headerFooter>
    <oddHeader>&amp;L&amp;G
UNIDADE DE ENGENHARIA&amp;RFOLHA &amp;P/ &amp;N</oddHeader>
    <oddFooter>&amp;R&amp;F</oddFooter>
  </headerFooter>
  <drawing r:id="rId1"/>
  <legacyDrawingHF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D6" sqref="D6"/>
    </sheetView>
  </sheetViews>
  <sheetFormatPr defaultColWidth="9.140625" defaultRowHeight="12.75"/>
  <cols>
    <col min="1" max="1" width="9.140625" style="40" customWidth="1"/>
    <col min="2" max="2" width="10.8515625" style="40" bestFit="1" customWidth="1"/>
    <col min="3" max="3" width="20.7109375" style="40" customWidth="1"/>
    <col min="4" max="5" width="13.57421875" style="40" customWidth="1"/>
    <col min="6" max="6" width="11.28125" style="40" customWidth="1"/>
    <col min="7" max="7" width="16.28125" style="40" customWidth="1"/>
    <col min="8" max="8" width="9.140625" style="40" customWidth="1"/>
    <col min="9" max="9" width="12.140625" style="40" customWidth="1"/>
    <col min="10" max="16384" width="9.140625" style="40" customWidth="1"/>
  </cols>
  <sheetData/>
  <sheetProtection/>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Marcos Andre</dc:creator>
  <cp:keywords/>
  <dc:description/>
  <cp:lastModifiedBy>Marcia Corona Da Silva</cp:lastModifiedBy>
  <cp:lastPrinted>2019-05-29T20:07:06Z</cp:lastPrinted>
  <dcterms:created xsi:type="dcterms:W3CDTF">2000-05-25T11:19:14Z</dcterms:created>
  <dcterms:modified xsi:type="dcterms:W3CDTF">2019-08-28T13:04:46Z</dcterms:modified>
  <cp:category/>
  <cp:version/>
  <cp:contentType/>
  <cp:contentStatus/>
</cp:coreProperties>
</file>